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.2012" sheetId="1" r:id="rId1"/>
    <sheet name="1 полугод.2012" sheetId="2" r:id="rId2"/>
    <sheet name="3 кв.2012" sheetId="3" r:id="rId3"/>
    <sheet name="1кв.2012 г." sheetId="4" r:id="rId4"/>
    <sheet name="2011" sheetId="5" r:id="rId5"/>
    <sheet name="9 мес.2011" sheetId="6" r:id="rId6"/>
  </sheets>
  <definedNames/>
  <calcPr fullCalcOnLoad="1"/>
</workbook>
</file>

<file path=xl/sharedStrings.xml><?xml version="1.0" encoding="utf-8"?>
<sst xmlns="http://schemas.openxmlformats.org/spreadsheetml/2006/main" count="847" uniqueCount="305">
  <si>
    <t>Адрес</t>
  </si>
  <si>
    <t>Остаток на ремонт на 01.01.2011 г.</t>
  </si>
  <si>
    <t>Начислено за 9 месяцев на ремонт</t>
  </si>
  <si>
    <t>Бр.Покровских 27</t>
  </si>
  <si>
    <t>Кр.Партизан 33</t>
  </si>
  <si>
    <t>Кр.Партизан 34</t>
  </si>
  <si>
    <t>ул. Маяковского, д. 8</t>
  </si>
  <si>
    <t>ул. Маяковского, д. 12</t>
  </si>
  <si>
    <t>ул. Жданова, д. 16</t>
  </si>
  <si>
    <t>ул. Жданова, д. 17</t>
  </si>
  <si>
    <t>ул. Жданова, д. 20</t>
  </si>
  <si>
    <t>ул. Жданова, д. 23</t>
  </si>
  <si>
    <t>ул. Жданова, д. 8</t>
  </si>
  <si>
    <t>ул. Кр. Партизан, д. 11</t>
  </si>
  <si>
    <t>ул. Кр.Партизан, д. 36</t>
  </si>
  <si>
    <t>ул. Октябрьская, д. 9</t>
  </si>
  <si>
    <t>ул. Октябрьская, д. 11</t>
  </si>
  <si>
    <t>ул. Урицкого, д. 43</t>
  </si>
  <si>
    <t>ул. Урицкого, д. 56</t>
  </si>
  <si>
    <t>ул. Урицкого, д. 70</t>
  </si>
  <si>
    <t>ул. Урицкого, д. 72</t>
  </si>
  <si>
    <t>ул. Урицкого, д. 74</t>
  </si>
  <si>
    <t>ул. Урицкого, д. 48</t>
  </si>
  <si>
    <t>ул. Дубинина, д. 9</t>
  </si>
  <si>
    <t>ул. Дубинина, д. 40</t>
  </si>
  <si>
    <t>ул. Дубинина, д. 51</t>
  </si>
  <si>
    <t>ул. Дубинина, д. 58</t>
  </si>
  <si>
    <t>ул. Дубинина, д. 24</t>
  </si>
  <si>
    <t>ул. Н.Подбельского, д. 10а</t>
  </si>
  <si>
    <t xml:space="preserve">ул. Н.Подбельского, д. 1 </t>
  </si>
  <si>
    <t>ул. Н.Подбельского, д. 2</t>
  </si>
  <si>
    <t>ул. Н.Подбельского, д. 17</t>
  </si>
  <si>
    <t>ул. Кишерская, д. 4</t>
  </si>
  <si>
    <t>ул. Кишерская, д. 12</t>
  </si>
  <si>
    <t>ул. Кишерская, д. 10</t>
  </si>
  <si>
    <t>ул. Кишерская, д. 11</t>
  </si>
  <si>
    <t>ул. Пионерская, д. 14</t>
  </si>
  <si>
    <t>ул. Пионерская, д. 17</t>
  </si>
  <si>
    <t>ул. Пионерская, д. 5</t>
  </si>
  <si>
    <t>ул. Пионерская, д. 22, кв. 2</t>
  </si>
  <si>
    <t>ул. Пионерская, д. 13</t>
  </si>
  <si>
    <t>ул. Пионерская, д. 11а, кв. 2</t>
  </si>
  <si>
    <t>ул. Бр.Покровских, д. 26</t>
  </si>
  <si>
    <t>ул. Бр.Покровских, д. 7</t>
  </si>
  <si>
    <t>ул. Бр.Покровских, д. 15</t>
  </si>
  <si>
    <t>ул. Бр.Покровских, д. 23</t>
  </si>
  <si>
    <t>ул. Бр.Покровских, д. 53</t>
  </si>
  <si>
    <t>ул. Бр.Покровских, д. 4</t>
  </si>
  <si>
    <t>ул. Трудовая, д. 5</t>
  </si>
  <si>
    <t>ул. Трудовая, д. 15</t>
  </si>
  <si>
    <t>ул. Трудовая, д. 23а</t>
  </si>
  <si>
    <t>ул. Трудовая, д. 49, кв. 2</t>
  </si>
  <si>
    <t>ул. Трудовая , д. 25а</t>
  </si>
  <si>
    <t>ул. Трудовая, д. 27</t>
  </si>
  <si>
    <t>ул. Трудовая, д. 40</t>
  </si>
  <si>
    <t>ул. Трудовая, д. 42</t>
  </si>
  <si>
    <t>ул. Трудовая, д. 44</t>
  </si>
  <si>
    <t>ул. Космонавтов, д. 11</t>
  </si>
  <si>
    <t>ул. Космонавтов, д. 28а</t>
  </si>
  <si>
    <t>ул. Космонавтов, д. 76</t>
  </si>
  <si>
    <t>ул. Космонавтов, д. 93</t>
  </si>
  <si>
    <t>ул. Вычегодская, д. 5</t>
  </si>
  <si>
    <t>ул. Вычегодская, д. 4</t>
  </si>
  <si>
    <t>ул. Советская, д. 8, кв. 1</t>
  </si>
  <si>
    <t>ул. Таежная, д. 3, кв. 1</t>
  </si>
  <si>
    <t>пер. Сельский, д. 6</t>
  </si>
  <si>
    <t>ул. Совхозная, д. 17</t>
  </si>
  <si>
    <t>ул. Совхозная, д. 13</t>
  </si>
  <si>
    <t>ул. Совхозная, д. 7а</t>
  </si>
  <si>
    <t>ул. И.Фиолетова, д. 1, кв. 1</t>
  </si>
  <si>
    <t>ул. Энергетиков, д. 4</t>
  </si>
  <si>
    <t>Космонавтов 34</t>
  </si>
  <si>
    <t>Дубинина 2</t>
  </si>
  <si>
    <t>Дубинина 27</t>
  </si>
  <si>
    <t>Трудовая 8</t>
  </si>
  <si>
    <t>Космонавтов 46</t>
  </si>
  <si>
    <t>Маяковского 15</t>
  </si>
  <si>
    <t>Октябрьская 7</t>
  </si>
  <si>
    <t>Трудовая 18</t>
  </si>
  <si>
    <t>Дубинина 30</t>
  </si>
  <si>
    <t>Дубинина 60</t>
  </si>
  <si>
    <t>Трудовая 27а</t>
  </si>
  <si>
    <t>Космонавтов 16</t>
  </si>
  <si>
    <t>Кр.Партизан 5</t>
  </si>
  <si>
    <t>Маяковского 11</t>
  </si>
  <si>
    <t>Бр.Покровских 9</t>
  </si>
  <si>
    <t>ИТОГО:</t>
  </si>
  <si>
    <t>Начисления в месяц на текущий ремонт</t>
  </si>
  <si>
    <t>Задолженность на 01.10.2011 г. по квартплате</t>
  </si>
  <si>
    <t>Затраты на текущий ремонт за 9 месяцев</t>
  </si>
  <si>
    <t>Начисления в год на текущий ремонт</t>
  </si>
  <si>
    <t>Работы, проведенные в 2011 году</t>
  </si>
  <si>
    <t>ремонт  печной трубы, сантехнические работы</t>
  </si>
  <si>
    <t>ремонт крыльца</t>
  </si>
  <si>
    <t xml:space="preserve">Прочистка канализацыи </t>
  </si>
  <si>
    <t>текущий ремонт крыльца 1 шт</t>
  </si>
  <si>
    <t>ОТЧЕТ</t>
  </si>
  <si>
    <t>затрат на содержание жилфонда, находящегося в управлении ООО "Жилкомсервис № 1", за 2011 год</t>
  </si>
  <si>
    <t>канал.и плотницкие работы</t>
  </si>
  <si>
    <t>предоставлен материал для ремонта фундамента</t>
  </si>
  <si>
    <t>тек.ремонт кровли-3 л., ремонт конька, остекление рам в МОП, тек.ремонт проводки 1, 3 под., установка эл/сч-2 шт., чистка помойной и выгребных ям 2 раза в год</t>
  </si>
  <si>
    <t>ремонт печных труб-11шт, ремонт конька, обшивка железом возле труб-2 шт., ремонт кровли-5 л., прочистка дымохода, чистка помойной и выгребных ям 2 раза в год</t>
  </si>
  <si>
    <t xml:space="preserve">тек.ремонт проводки, чистка выгребных ям вручную, тек.ремонт мостков, площадки у колодца, установка вытяжных труб, установка эл/сч-3 шт., замена эл/пр, чистка помойной и выгребных ям 2 раза в год </t>
  </si>
  <si>
    <t>ремонт печных труб-9 шт, чистка выгребных ям вручную, ремонт туалетных крышек, чистка помойной и выгребных ям 2 раза в год</t>
  </si>
  <si>
    <t>ремонт печной трубы, ремонт конька, остекление рам в МОП, чистка помойной и выгребных ям</t>
  </si>
  <si>
    <t>установка эл/сч-2 сч., чистка помойной и выгребных ям 2 раза в год</t>
  </si>
  <si>
    <t>ремонт конька, ремонт кровли, чистка помойной и выгребных ямы</t>
  </si>
  <si>
    <t>ремонт козырьков-2 шт, засыпка опилком чердачного помещения, чистка помойной и выгребных ям 2 раза в год</t>
  </si>
  <si>
    <t xml:space="preserve">ремонт печных труб-5 шт., чистка выгребных и помойной ям </t>
  </si>
  <si>
    <t>аварийный ремонт системы отопления, тек.ремонт электропроводки, чистка помойной и выгребных ям 2 раза в год</t>
  </si>
  <si>
    <t>замена железа возле труб, очистка выгребной ямы трактором, чистка помойной и выгребных ям 2 раза в год</t>
  </si>
  <si>
    <t>тек.ремонт туалетных крышек, обшивка железом вокруг печных труб, выделен транспорт для вывоза мусора после пожара, произведена очистка помойной и выгребных ям 2 раза в год, замена электропроводки 1 п, 3п., установка эл/сч-2 шт.</t>
  </si>
  <si>
    <t xml:space="preserve">ремонт туалетного сруба, чистка помойной и выгребных ям 2 раза в год </t>
  </si>
  <si>
    <t xml:space="preserve">ремонт печных труб-3 шт, конька, кровли, чистка помойной и выгребных ям </t>
  </si>
  <si>
    <t xml:space="preserve">промывка системы отопления, сантехнические работы, установка эл/сч-1 шт., вывоз ТБО и ЖБО </t>
  </si>
  <si>
    <t xml:space="preserve">сантехнические работы, тек.ремонт системы отопления, вывоз ТБО и ЖБО </t>
  </si>
  <si>
    <t>утепление водопровода, остекление рам-2 шт, установка эл/сч-4 шт., вывоз ТБО</t>
  </si>
  <si>
    <t>ремонт мостков, ремонт крыльца 2 шт, ремонт туалетных крышек, чистка помойной и выгребных ям 2 раза в год</t>
  </si>
  <si>
    <t xml:space="preserve">замена туалетного стояка, обшивка железом около труб 2 шт, ремонт печных труб 1 шт, тек.ремонт крыльца, установка эл/сч-3 шт., замена эл/пр, чистка помойной и выгребных ям 2 раза в год </t>
  </si>
  <si>
    <t xml:space="preserve">текущий ремонт козырька, ремонт москов, тек ремонт кровли, установка эл/сч-2 шт., вывоз ТБО и ЖБО </t>
  </si>
  <si>
    <t xml:space="preserve">замена туалетного стояка, обшивка железом вокруг труб-3 шт, ремонт конька, ремонт кровли 14 л., замена эл/пр, установка эл/сч-3 шт., чистка помойной и выгребных ям 2 раза в год </t>
  </si>
  <si>
    <t>ремонт кровли 9 л., прочистка дымохода, ремонт печной трубы 1 шт, ремонт мостков, замена железа возле печных труб, установка эл/сч-3 шт., чистка помойной и выгребных ям</t>
  </si>
  <si>
    <t>ремонт печных труб 3 шт, ремонт конька, вывоз ТБО, чистка выгребных ям</t>
  </si>
  <si>
    <t>чистка помойной и выгребных ям</t>
  </si>
  <si>
    <t>ремонт забора, чистка помойной и выгпебных ям</t>
  </si>
  <si>
    <t>установлены вытяжки у выгребных ям, чистка выгребных ям вручную, установка эл/сч-3 шт., чистка помойной и выгребных ям 2 раза в год</t>
  </si>
  <si>
    <t xml:space="preserve">ремонт печных труб 1шт, космет.ремонт 2 под., сантехнические работы по прочистке канализации, установка эл/сч-3 шт., вывоз ТБО и ЖБО </t>
  </si>
  <si>
    <t>прочистка канализации, установка водосчетчика, чистка помойной ямы 2 раза в год</t>
  </si>
  <si>
    <t>замена ввода, рубильника, вывоз ТБО</t>
  </si>
  <si>
    <t>ремонт козырьков, кровли, остекленение рам, изготовление вешалов, чистка помойной и выгребных ям 2 раза в год</t>
  </si>
  <si>
    <t>ремонт печных труб 5 шт, замена железа возле печной трубы, прочистка дымохода, ремонт козырьков, остекление рам, предоставлен материал для строительства забора, установка эл/сч-2 шт., чистка помойной и выгребных ям 2 раза в год</t>
  </si>
  <si>
    <t>ремонт печных труб – 4 шт., замена венцов помойной ямы, чистка помойной и выгребных ям 2 раза в год</t>
  </si>
  <si>
    <t>ремонт кровли, ремонт конька, установка эл/сч-3 шт., чистка помойной и выгребных ям 2 раза в год</t>
  </si>
  <si>
    <t>ремонт крыльца, устройство сруба выгребной ямы, крышек выгребных ям, установка эл/сч-2 шт., чистка выгребных и помойной ям 2 раза в год</t>
  </si>
  <si>
    <t>установка эл/сч-2 шт., чистка помойной и выгребных ям 2 раза в год</t>
  </si>
  <si>
    <t>чистка выгребных ям вручную, ремонт туалетных крышек, остекление рам в МОП, установка эл/сч-4 шт., чистка помойной и выгребных ям 2 раза в год</t>
  </si>
  <si>
    <t>ремонт крыльца, кап.ремонт выгребных ям 2 шт, ремонт крышек выгребных ям, част.ремонт мостков, установка эл/сч-3 шт., замена эл/пр, чистка помойной и выгребных ям 2 раза в год</t>
  </si>
  <si>
    <t>тек.ремонт системы отопления, вывоз ТБО</t>
  </si>
  <si>
    <t>ремонт печных труб 2 шт, ремонт мостков, ремонт крыльца 3, тек.ремонт кровли 7 л, чистка помойной и выгребных ям 2 раза в год</t>
  </si>
  <si>
    <t xml:space="preserve">ремонт канализационого стояка, предоставлен материал для строительства забора, вывоз ТБО </t>
  </si>
  <si>
    <t>ремонт кровли, ремонт печных труб, ремонт теплотрассы, устройство забора, заливка дорожки цементом, вывоз ТБО</t>
  </si>
  <si>
    <t>работы ремонт труб 2 шт, сантехнические работы, промывка батарей, установка эл/сч-2 шт., вывоз ТБО</t>
  </si>
  <si>
    <t>произведен тек.ремонт веранды, вывоз ТБО и ЖБО</t>
  </si>
  <si>
    <t>ремонт печных труб. 3 шт, оштукатуривание печных труб в чердачном помещении, тек.ремонт системы отопления, установка водосчетчиков, установка эл/сч-1 шт., вывоз ТБО и ЖБО</t>
  </si>
  <si>
    <t xml:space="preserve">устройство скамеек, остекленение рам, промывка батарей, прочистка канализации, установка замка с кодом 1 п., сантехнические работы, вывоз ТБО </t>
  </si>
  <si>
    <t>сантехнические работы, установка эл/сч-3 шт., вывоз ТБО и ЖБО</t>
  </si>
  <si>
    <t>сантехнические работы по канализации, тек.ремонт системы отопления, вывоз ТБО и ЖБО</t>
  </si>
  <si>
    <t>текущий ремонт кровли 5 л, текущий ремонт системы отопления, установка эл/сч-2 шт., чистка помойной ямы 2 раза в год</t>
  </si>
  <si>
    <t xml:space="preserve">ремонт забора, ремонт конька 4 м, изготовление скамеек 3 шт, чистка помойной и выгребных ям 2 раза в год </t>
  </si>
  <si>
    <t>ремонт печных труб, замена железа возле труб, чистка выгребных и помойной ям 2 раза в год</t>
  </si>
  <si>
    <t>текущий ремонт туалетной крышки 1 шт., установка эл/сч-2 шт., чистка помойной и выгребных ям 2 раза в год</t>
  </si>
  <si>
    <t>тек.ремонт кровли 1 л., установка вытяжной трубы, произведен тек.ремонт помойной ямы, текущий ремонт выгребной ямы, произведен ремонт площадки возле колонки, чистка помойной и выгребных ям 2 раза в год</t>
  </si>
  <si>
    <t>капитальный ремонт крыши, ремонт эл/пр, установка эл/сч-2 шт., чистка помойной и выгребных ям 2 раза в год</t>
  </si>
  <si>
    <t>утепление системы отопления, промывка батарей, подвод теплосети к батарее в МОП, установка крана, ремонт печных труб, остекление рам, ремонт кровли, замена железа возле труб, вывоз ТБО</t>
  </si>
  <si>
    <t>ремонт конька, изготовление лестницы, вывоз ЖБО</t>
  </si>
  <si>
    <t xml:space="preserve">перекрытие козырька чистка помойной и выгребной ям </t>
  </si>
  <si>
    <t>тек ремонт мостков,тек ремонт козырька,чистка помойной и выгребных ям 2 раза в год,пред, кирпич для тек,ремонта</t>
  </si>
  <si>
    <t>ремонт печных труб-13шт, ремонт конька, тек.ремонт проводки, тек.ремонт кровли-10 л., ремонт крышек выгребных ям, замена эл/пр, установка эл/сч-4 шт., чистка помойной и выгребных ям 2 раза в год</t>
  </si>
  <si>
    <t>ремонт крыльца, установка эл/сч-2 шт., чистка помойной и выгребных ям, замена эл/пр</t>
  </si>
  <si>
    <t xml:space="preserve">ремонт кровли 11 л., установка эл/сч-1 шт., чистка помойной и выгребной ям, замена эл/пр </t>
  </si>
  <si>
    <t>ремонт печных труб 12 шт, тек.ремонт кровли 8 л, конька, проводки, чистка помойной и выгребных ям 2 раза в год, замена эл/пр, установка эл/сч в МОП</t>
  </si>
  <si>
    <t>вывоз ТБО и ЖБО, установка теплосчетчика, сантехнические работы</t>
  </si>
  <si>
    <t>ремонт водопровода</t>
  </si>
  <si>
    <t>ВСЕГО: (-) задолженность за жильцами, (+) задолженность за УК</t>
  </si>
  <si>
    <t>в том числе:</t>
  </si>
  <si>
    <t>Остаток на ремонт на 01.10.11</t>
  </si>
  <si>
    <t>Начислено за 2011 г. на ремонт</t>
  </si>
  <si>
    <t>Затраты на текущий ремонт за год</t>
  </si>
  <si>
    <t>Остаток на ремонт на 01.01.12</t>
  </si>
  <si>
    <t>Задолженность на 01.01.2012 г. по квартплате</t>
  </si>
  <si>
    <t>затрат на содержание жилфонда, находящегося в управлении ООО "Жилкомсервис № 1", за 1 квартал 2012 года</t>
  </si>
  <si>
    <t>Начислено за 1 квартал 2012 г. на ремонт</t>
  </si>
  <si>
    <t>Остаток на ремонт на 01.04.12</t>
  </si>
  <si>
    <t>Начисления в месяц на текущий ремонт до июня 2011 г.</t>
  </si>
  <si>
    <t>Задолженность на 01.04.2012 г. по квартплате</t>
  </si>
  <si>
    <t>Затраты на текущий ремонт за 1 квартал</t>
  </si>
  <si>
    <t>Работы, проведенные в 1 квартале</t>
  </si>
  <si>
    <t>ремонт и прочистка дымохода</t>
  </si>
  <si>
    <t>ремонт печной трубы</t>
  </si>
  <si>
    <t>очистка выгребных ям вручную, устройство туал.крышек</t>
  </si>
  <si>
    <t>устройство накладок под замки</t>
  </si>
  <si>
    <t>очистка выгребных ям вручную, устройство туалетных крышек, очистка труб от снега, устройство накладок под замки</t>
  </si>
  <si>
    <t>ремонт с/о</t>
  </si>
  <si>
    <t>вставка стекол в МОП</t>
  </si>
  <si>
    <t>очистка труб от снега</t>
  </si>
  <si>
    <t>устройство накладок под замки, очистка труб от снега</t>
  </si>
  <si>
    <t>устройство туалетных крышек</t>
  </si>
  <si>
    <t>прочистка канализации, устройство дверных пружин, замена гофра для раковины</t>
  </si>
  <si>
    <t>устройство дверных пружин, ремонт с/о и в/пр</t>
  </si>
  <si>
    <t xml:space="preserve">устройство дверных пружин </t>
  </si>
  <si>
    <t>устройство туалетных крышек, дверных пружин</t>
  </si>
  <si>
    <t>очистка выгребных и помойной ям, устройство туалетных крышек</t>
  </si>
  <si>
    <t>ремонт помойной ямы</t>
  </si>
  <si>
    <t>очистка выгребных ям, устройство туалетных крышек, дверных пружин</t>
  </si>
  <si>
    <t>замена рубильника</t>
  </si>
  <si>
    <t>ремонт в/пр</t>
  </si>
  <si>
    <t>очистка крыши от снега</t>
  </si>
  <si>
    <t>замена крана отопления</t>
  </si>
  <si>
    <t xml:space="preserve">очистка выгребных ям, устройство туалетных крышек </t>
  </si>
  <si>
    <t>очистка выгребных ям, устройство туалетных крышек</t>
  </si>
  <si>
    <t>прочистка септика</t>
  </si>
  <si>
    <t>вставка окон в МОП</t>
  </si>
  <si>
    <t>ремонт потолка, отрезание туал.стояков</t>
  </si>
  <si>
    <t>ремонт в/пр, вставка стеклопакета в МОП</t>
  </si>
  <si>
    <t>очистка септика от снега</t>
  </si>
  <si>
    <t>ремонт и прочистка канализации</t>
  </si>
  <si>
    <t>уборка лестничных клеток, замена унитаза, смесителей, ремонт с/о и в/пр, уборка снега, устройство накладок под замки, установка металлических дверей в МОП</t>
  </si>
  <si>
    <t xml:space="preserve">прочистка канализации </t>
  </si>
  <si>
    <t>вставка стекол, ремонт дверей, канализации, с/о, в/пр, замена проводки в подвале</t>
  </si>
  <si>
    <t>ремонт с/о, печной трубы, очистка труб от снега, устройство замков</t>
  </si>
  <si>
    <t>устройство замков</t>
  </si>
  <si>
    <t>ремонт дверей</t>
  </si>
  <si>
    <t>ремонт дверей, прочистка и ремонт дымохода, замена крана отопления, устройство замков</t>
  </si>
  <si>
    <t>ремонт канализации, с/о, очистка крыши от снега</t>
  </si>
  <si>
    <t>Начислено за 2 квартал 2012 г. на ремонт</t>
  </si>
  <si>
    <t>Затраты на текущий ремонт за 2 квартал</t>
  </si>
  <si>
    <t>Остаток на ремонт на 01.07.12</t>
  </si>
  <si>
    <t>Задолженность на 01.07.2012 г. по квартплате</t>
  </si>
  <si>
    <t>затрат на содержание жилфонда, находящегося в управлении ООО "Жилкомсервис № 1", за 1 полугодие 2012 года</t>
  </si>
  <si>
    <t>Начислено за 3 квартал 2012 г. на ремонт</t>
  </si>
  <si>
    <t>Затраты на текущий ремонт за 3 квартал</t>
  </si>
  <si>
    <t>Работы, проведенные в 3 квартале</t>
  </si>
  <si>
    <t>Остаток на ремонт на 01.10.12</t>
  </si>
  <si>
    <t>Задолженность на 01.10.2012 г. по квартплате</t>
  </si>
  <si>
    <t>Работы, проведенные в 2 квартале</t>
  </si>
  <si>
    <t>ремонт крыши, крыльца, мостков</t>
  </si>
  <si>
    <t xml:space="preserve">ремонт крыши </t>
  </si>
  <si>
    <t>ремонт крыши, накладки на двери, ремонт эл/пр</t>
  </si>
  <si>
    <t>ремонт крыши</t>
  </si>
  <si>
    <t>накладки на двери, замена пробки радиатора и покраска труб</t>
  </si>
  <si>
    <t>ремонт крышек выгр.ямы, крыши</t>
  </si>
  <si>
    <t>ремонт крыши, конька</t>
  </si>
  <si>
    <t>ремонт потолка</t>
  </si>
  <si>
    <t>ремонт пом.ямы, остекление МОП</t>
  </si>
  <si>
    <t>ремонт крыльца, мостков</t>
  </si>
  <si>
    <t>ремонт крышки септика</t>
  </si>
  <si>
    <t>замена унитаза, прочистка канализ., ремонт в/пр, пола</t>
  </si>
  <si>
    <t>вывоз ЖБО</t>
  </si>
  <si>
    <t>замена смесителя</t>
  </si>
  <si>
    <t>ремонт крыши, вывоз ЖБО</t>
  </si>
  <si>
    <t>материал на ремонт</t>
  </si>
  <si>
    <t>ремонт крыши, остекление МОП</t>
  </si>
  <si>
    <t>ремонт крыши, с/о, накладки на двери</t>
  </si>
  <si>
    <t>ремонт трубы, очистка труб от снега, накладки на двери</t>
  </si>
  <si>
    <t>прочистка канал., засыпка ямы</t>
  </si>
  <si>
    <t>ремонт забора, крышка септика</t>
  </si>
  <si>
    <t>прочистка дымохода</t>
  </si>
  <si>
    <t>ремонт пола в тамбуре, в/пр</t>
  </si>
  <si>
    <t>ремонт ввода</t>
  </si>
  <si>
    <t>подсоединение полотенцесуш.к с/о</t>
  </si>
  <si>
    <t>вывоз ЖБО и ТБО, задолженность по квартплате</t>
  </si>
  <si>
    <t>ремонт в/пр и канал., вывоз ТБО</t>
  </si>
  <si>
    <t>прочистка канал., свар.работы, вывоз ЖБО</t>
  </si>
  <si>
    <t>косм.ремонт подъезда, ремонт канал., с/о</t>
  </si>
  <si>
    <t>ремонт крыши, с/о, забора, крышки выгр.ямы</t>
  </si>
  <si>
    <t>ремонт козырька</t>
  </si>
  <si>
    <t>ремонт эл/пр</t>
  </si>
  <si>
    <t>Начисления в месяц на текущий ремонт с сентября 2012 г.</t>
  </si>
  <si>
    <t>уборка мусора</t>
  </si>
  <si>
    <t>замена туал.стояка, ремонт туал.стульчака</t>
  </si>
  <si>
    <t>ремонт печных труб, кровли, канализации, установка общ/дом эл/сч</t>
  </si>
  <si>
    <t>ремонт крышек выгр.ям, косм.ремонт МОП, цемент.пола в МОП</t>
  </si>
  <si>
    <t>ремонт крышек выгр.ям</t>
  </si>
  <si>
    <t>ремонт мостков, крыльца, потолка</t>
  </si>
  <si>
    <t>ремонт мостков и крыльца</t>
  </si>
  <si>
    <t>затрат на содержание жилфонда, находящегося в управлении ООО "Жилкомсервис № 1", за 3 квартал 2012 года</t>
  </si>
  <si>
    <t>подшивка потолка, ремонт эл/пр в МОП</t>
  </si>
  <si>
    <t>ремонт канализации, с/о</t>
  </si>
  <si>
    <t>ремонт в/пр, канализации, дверей, установка общ/дом. эл/сч</t>
  </si>
  <si>
    <t>ремонт с/о, в/пр, установка общ/дом в/сч и эл/сч, подсоед.к полотенцесуш.</t>
  </si>
  <si>
    <t>ремонт крыши, с/о, мостков, остекление МОП, установка общ/дом. эл/сч</t>
  </si>
  <si>
    <t>уборка мусора, материал на косм.ремонт МОП, ремонт крышек выгр.ям</t>
  </si>
  <si>
    <t>ремонт с/о, косм.ремонт МОП, установка общ/дом эл/сч</t>
  </si>
  <si>
    <t>ремонт печных труб, фунд.стойки</t>
  </si>
  <si>
    <t>материал для косм.ремонта МОП</t>
  </si>
  <si>
    <t>ремонт с/о, в/пр, канализации, забора, установка общ/дом в/сч, замена трубы с чуг.на пластик</t>
  </si>
  <si>
    <t>ремонт с/о, канализации</t>
  </si>
  <si>
    <t xml:space="preserve">ремонт крыши, с/о </t>
  </si>
  <si>
    <t>ремонт крыши, с/о, уборка мусора, устр-во вешелов</t>
  </si>
  <si>
    <t>уборка мусора, ремонт с/о, мостков, печных труб</t>
  </si>
  <si>
    <t>остекление МОП, материал на ремонт крышек выгр.ям</t>
  </si>
  <si>
    <t>материал на косм.ремонт МОП</t>
  </si>
  <si>
    <t>ремонт с/о, унитаза, косм.ремонт МОП, уборка мусора на чердаке и в подвале</t>
  </si>
  <si>
    <t>ремонт печных труб</t>
  </si>
  <si>
    <t>ремонт канализации, с/о, забора</t>
  </si>
  <si>
    <t>ремонт мостков и дыры в стене</t>
  </si>
  <si>
    <t>ремонт крыши, в/пр, канализации, остекление МОП, ремонт эл/пр, установка общ/дом. эл/сч</t>
  </si>
  <si>
    <t>подсоединение полотенцесуш.</t>
  </si>
  <si>
    <t>ремонт веранды, уборка мусора</t>
  </si>
  <si>
    <t>ремонт канализации, с/о, устан.в/сч</t>
  </si>
  <si>
    <t>ремонт крыши, в/пр, с/о, канализации</t>
  </si>
  <si>
    <t>ремонт с/о, материал на печные трубы</t>
  </si>
  <si>
    <t>ремонт крыши, с/о, печных труб</t>
  </si>
  <si>
    <t>ремонт крыши, с/о, замена эл/пр</t>
  </si>
  <si>
    <t>устр-во вешелов, ремонт с/о, установка общ/дом эл/сч</t>
  </si>
  <si>
    <t>ремонт опалубки, с/о</t>
  </si>
  <si>
    <t>ремонт крыши, вытяжных труб, замена эл/пр</t>
  </si>
  <si>
    <t>ремонт крыльца, мостков, уборка мусора</t>
  </si>
  <si>
    <t>затрат на содержание жилфонда, находящегося в управлении ООО "Жилкомсервис № 1", за 4 квартал 2012 года</t>
  </si>
  <si>
    <t>Начислено за 4 квартал 2012 г. на ремонт</t>
  </si>
  <si>
    <t>Затраты на текущий ремонт за 4 квартал</t>
  </si>
  <si>
    <t>Работы, проведенные в 4 квартале</t>
  </si>
  <si>
    <t>Остаток на ремонт на 31.12.12</t>
  </si>
  <si>
    <t>Задолженность на 01.01.2013 г. по квартплате</t>
  </si>
  <si>
    <t>Начисления в месяц на текущий ремонт с ноября 2012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</si>
</sst>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 vertical="center" wrapText="1"/>
    </xf>
    <xf numFmtId="179" fontId="0" fillId="0" borderId="12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0" xfId="60" applyFont="1" applyBorder="1" applyAlignment="1">
      <alignment/>
    </xf>
    <xf numFmtId="179" fontId="0" fillId="0" borderId="14" xfId="6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79" fontId="0" fillId="0" borderId="16" xfId="60" applyFont="1" applyBorder="1" applyAlignment="1">
      <alignment/>
    </xf>
    <xf numFmtId="179" fontId="2" fillId="0" borderId="1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10" xfId="60" applyFont="1" applyBorder="1" applyAlignment="1">
      <alignment horizontal="right"/>
    </xf>
    <xf numFmtId="179" fontId="0" fillId="0" borderId="10" xfId="60" applyFont="1" applyBorder="1" applyAlignment="1">
      <alignment/>
    </xf>
    <xf numFmtId="179" fontId="0" fillId="33" borderId="10" xfId="60" applyFont="1" applyFill="1" applyBorder="1" applyAlignment="1">
      <alignment horizontal="right"/>
    </xf>
    <xf numFmtId="179" fontId="0" fillId="0" borderId="17" xfId="60" applyFont="1" applyBorder="1" applyAlignment="1">
      <alignment horizontal="right"/>
    </xf>
    <xf numFmtId="179" fontId="0" fillId="0" borderId="10" xfId="60" applyFont="1" applyFill="1" applyBorder="1" applyAlignment="1">
      <alignment horizontal="right"/>
    </xf>
    <xf numFmtId="179" fontId="0" fillId="0" borderId="18" xfId="60" applyFont="1" applyBorder="1" applyAlignment="1">
      <alignment/>
    </xf>
    <xf numFmtId="0" fontId="0" fillId="0" borderId="18" xfId="0" applyBorder="1" applyAlignment="1">
      <alignment/>
    </xf>
    <xf numFmtId="179" fontId="2" fillId="0" borderId="18" xfId="60" applyFont="1" applyBorder="1" applyAlignment="1">
      <alignment/>
    </xf>
    <xf numFmtId="0" fontId="0" fillId="0" borderId="19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2" fontId="2" fillId="0" borderId="20" xfId="6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2" fillId="0" borderId="10" xfId="6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2" fontId="2" fillId="0" borderId="10" xfId="60" applyNumberFormat="1" applyFont="1" applyFill="1" applyBorder="1" applyAlignment="1">
      <alignment horizontal="left" vertical="center" wrapText="1"/>
    </xf>
    <xf numFmtId="179" fontId="0" fillId="0" borderId="21" xfId="60" applyFont="1" applyBorder="1" applyAlignment="1">
      <alignment horizontal="right"/>
    </xf>
    <xf numFmtId="2" fontId="2" fillId="0" borderId="22" xfId="60" applyNumberFormat="1" applyFont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179" fontId="3" fillId="0" borderId="24" xfId="60" applyFont="1" applyBorder="1" applyAlignment="1">
      <alignment/>
    </xf>
    <xf numFmtId="179" fontId="3" fillId="0" borderId="25" xfId="60" applyFont="1" applyBorder="1" applyAlignment="1">
      <alignment/>
    </xf>
    <xf numFmtId="0" fontId="0" fillId="0" borderId="0" xfId="0" applyFill="1" applyAlignment="1">
      <alignment/>
    </xf>
    <xf numFmtId="2" fontId="0" fillId="0" borderId="22" xfId="60" applyNumberFormat="1" applyFont="1" applyFill="1" applyBorder="1" applyAlignment="1">
      <alignment horizontal="right" wrapText="1"/>
    </xf>
    <xf numFmtId="2" fontId="0" fillId="0" borderId="20" xfId="60" applyNumberFormat="1" applyFont="1" applyFill="1" applyBorder="1" applyAlignment="1">
      <alignment horizontal="right" wrapText="1"/>
    </xf>
    <xf numFmtId="2" fontId="0" fillId="0" borderId="26" xfId="60" applyNumberFormat="1" applyFont="1" applyFill="1" applyBorder="1" applyAlignment="1">
      <alignment horizontal="left" vertical="center" wrapText="1"/>
    </xf>
    <xf numFmtId="0" fontId="0" fillId="0" borderId="0" xfId="60" applyNumberFormat="1" applyFont="1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" fillId="0" borderId="25" xfId="60" applyNumberFormat="1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21" xfId="60" applyNumberFormat="1" applyFont="1" applyFill="1" applyBorder="1" applyAlignment="1">
      <alignment horizontal="right"/>
    </xf>
    <xf numFmtId="2" fontId="0" fillId="0" borderId="10" xfId="60" applyNumberFormat="1" applyFont="1" applyFill="1" applyBorder="1" applyAlignment="1">
      <alignment horizontal="right"/>
    </xf>
    <xf numFmtId="2" fontId="0" fillId="0" borderId="18" xfId="60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179" fontId="3" fillId="0" borderId="2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179" fontId="0" fillId="0" borderId="21" xfId="60" applyFont="1" applyFill="1" applyBorder="1" applyAlignment="1">
      <alignment/>
    </xf>
    <xf numFmtId="179" fontId="0" fillId="0" borderId="10" xfId="60" applyFont="1" applyFill="1" applyBorder="1" applyAlignment="1">
      <alignment/>
    </xf>
    <xf numFmtId="0" fontId="0" fillId="0" borderId="17" xfId="0" applyFill="1" applyBorder="1" applyAlignment="1">
      <alignment/>
    </xf>
    <xf numFmtId="179" fontId="6" fillId="33" borderId="10" xfId="60" applyFont="1" applyFill="1" applyBorder="1" applyAlignment="1">
      <alignment/>
    </xf>
    <xf numFmtId="179" fontId="0" fillId="33" borderId="10" xfId="60" applyFont="1" applyFill="1" applyBorder="1" applyAlignment="1">
      <alignment/>
    </xf>
    <xf numFmtId="0" fontId="0" fillId="33" borderId="11" xfId="0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 wrapText="1"/>
    </xf>
    <xf numFmtId="179" fontId="0" fillId="0" borderId="10" xfId="60" applyFont="1" applyFill="1" applyBorder="1" applyAlignment="1">
      <alignment/>
    </xf>
    <xf numFmtId="179" fontId="0" fillId="34" borderId="10" xfId="6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9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2" fontId="2" fillId="0" borderId="10" xfId="6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40.7109375" style="0" customWidth="1"/>
    <col min="6" max="13" width="12.7109375" style="0" customWidth="1"/>
  </cols>
  <sheetData>
    <row r="1" spans="1:11" ht="15.75">
      <c r="A1" s="76" t="s">
        <v>96</v>
      </c>
      <c r="B1" s="76"/>
      <c r="C1" s="76"/>
      <c r="D1" s="76"/>
      <c r="E1" s="76"/>
      <c r="F1" s="76"/>
      <c r="G1" s="76"/>
      <c r="H1" s="76"/>
      <c r="I1" s="29"/>
      <c r="J1" s="29"/>
      <c r="K1" s="29"/>
    </row>
    <row r="2" spans="1:11" ht="15.75">
      <c r="A2" s="76" t="s">
        <v>298</v>
      </c>
      <c r="B2" s="76"/>
      <c r="C2" s="76"/>
      <c r="D2" s="76"/>
      <c r="E2" s="76"/>
      <c r="F2" s="76"/>
      <c r="G2" s="76"/>
      <c r="H2" s="76"/>
      <c r="I2" s="29"/>
      <c r="J2" s="29"/>
      <c r="K2" s="29"/>
    </row>
    <row r="3" spans="6:8" ht="13.5" thickBot="1">
      <c r="F3" s="42"/>
      <c r="G3" s="42"/>
      <c r="H3" s="42"/>
    </row>
    <row r="4" spans="1:13" ht="36" customHeight="1">
      <c r="A4" s="77" t="s">
        <v>0</v>
      </c>
      <c r="B4" s="79" t="s">
        <v>222</v>
      </c>
      <c r="C4" s="81" t="s">
        <v>299</v>
      </c>
      <c r="D4" s="83" t="s">
        <v>300</v>
      </c>
      <c r="E4" s="85" t="s">
        <v>301</v>
      </c>
      <c r="F4" s="87" t="s">
        <v>302</v>
      </c>
      <c r="G4" s="87" t="s">
        <v>303</v>
      </c>
      <c r="H4" s="89" t="s">
        <v>163</v>
      </c>
      <c r="I4" s="74" t="s">
        <v>87</v>
      </c>
      <c r="J4" s="75" t="s">
        <v>90</v>
      </c>
      <c r="K4" s="74" t="s">
        <v>173</v>
      </c>
      <c r="L4" s="74" t="s">
        <v>257</v>
      </c>
      <c r="M4" s="74" t="s">
        <v>304</v>
      </c>
    </row>
    <row r="5" spans="1:13" ht="36" customHeight="1" thickBot="1">
      <c r="A5" s="78"/>
      <c r="B5" s="80"/>
      <c r="C5" s="82"/>
      <c r="D5" s="84"/>
      <c r="E5" s="86"/>
      <c r="F5" s="88"/>
      <c r="G5" s="88"/>
      <c r="H5" s="90"/>
      <c r="I5" s="74"/>
      <c r="J5" s="75"/>
      <c r="K5" s="74"/>
      <c r="L5" s="74"/>
      <c r="M5" s="74"/>
    </row>
    <row r="6" spans="1:13" ht="12.75">
      <c r="A6" s="62" t="s">
        <v>6</v>
      </c>
      <c r="B6" s="51"/>
      <c r="C6" s="31">
        <v>0</v>
      </c>
      <c r="D6" s="31">
        <v>0</v>
      </c>
      <c r="E6" s="32"/>
      <c r="F6" s="51"/>
      <c r="G6" s="57"/>
      <c r="H6" s="43">
        <f aca="true" t="shared" si="0" ref="H6:H37">F6-G6</f>
        <v>0</v>
      </c>
      <c r="I6" s="17">
        <v>0</v>
      </c>
      <c r="J6" s="13">
        <f aca="true" t="shared" si="1" ref="J6:J37">12*I6</f>
        <v>0</v>
      </c>
      <c r="K6" s="13"/>
      <c r="L6" s="1"/>
      <c r="M6" s="1"/>
    </row>
    <row r="7" spans="1:13" ht="12.75">
      <c r="A7" s="22" t="s">
        <v>7</v>
      </c>
      <c r="B7" s="52"/>
      <c r="C7" s="12"/>
      <c r="D7" s="12"/>
      <c r="E7" s="26"/>
      <c r="F7" s="52"/>
      <c r="G7" s="58"/>
      <c r="H7" s="44">
        <f t="shared" si="0"/>
        <v>0</v>
      </c>
      <c r="I7" s="17">
        <v>0</v>
      </c>
      <c r="J7" s="13">
        <f t="shared" si="1"/>
        <v>0</v>
      </c>
      <c r="K7" s="13"/>
      <c r="L7" s="1"/>
      <c r="M7" s="1"/>
    </row>
    <row r="8" spans="1:13" ht="12.75">
      <c r="A8" s="20" t="s">
        <v>8</v>
      </c>
      <c r="B8" s="58">
        <v>28346.36</v>
      </c>
      <c r="C8" s="12">
        <f>3*L8</f>
        <v>7496.82</v>
      </c>
      <c r="D8" s="71"/>
      <c r="E8" s="27"/>
      <c r="F8" s="53">
        <f aca="true" t="shared" si="2" ref="F8:F39">B8+C8-D8</f>
        <v>35843.18</v>
      </c>
      <c r="G8" s="58"/>
      <c r="H8" s="44">
        <f t="shared" si="0"/>
        <v>35843.18</v>
      </c>
      <c r="I8" s="17">
        <v>2498.94</v>
      </c>
      <c r="J8" s="13">
        <f t="shared" si="1"/>
        <v>29987.28</v>
      </c>
      <c r="K8" s="13">
        <v>1738.53</v>
      </c>
      <c r="L8" s="69">
        <v>2498.94</v>
      </c>
      <c r="M8" s="1"/>
    </row>
    <row r="9" spans="1:13" ht="12.75">
      <c r="A9" s="20" t="s">
        <v>9</v>
      </c>
      <c r="B9" s="58">
        <v>8067.23</v>
      </c>
      <c r="C9" s="12">
        <f>2*L9+M9</f>
        <v>5994.799999999999</v>
      </c>
      <c r="D9" s="71"/>
      <c r="E9" s="27"/>
      <c r="F9" s="53">
        <f t="shared" si="2"/>
        <v>14062.029999999999</v>
      </c>
      <c r="G9" s="58"/>
      <c r="H9" s="44">
        <f t="shared" si="0"/>
        <v>14062.029999999999</v>
      </c>
      <c r="I9" s="17">
        <v>1996.6</v>
      </c>
      <c r="J9" s="13">
        <f t="shared" si="1"/>
        <v>23959.199999999997</v>
      </c>
      <c r="K9" s="13">
        <v>1261.75</v>
      </c>
      <c r="L9" s="69">
        <v>1996.6</v>
      </c>
      <c r="M9" s="69">
        <v>2001.6</v>
      </c>
    </row>
    <row r="10" spans="1:13" ht="12.75">
      <c r="A10" s="20" t="s">
        <v>10</v>
      </c>
      <c r="B10" s="58">
        <v>-69079.99</v>
      </c>
      <c r="C10" s="12">
        <f aca="true" t="shared" si="3" ref="C10:C41">3*L10</f>
        <v>6050.85</v>
      </c>
      <c r="D10" s="71"/>
      <c r="E10" s="33"/>
      <c r="F10" s="53">
        <f t="shared" si="2"/>
        <v>-63029.14000000001</v>
      </c>
      <c r="G10" s="58"/>
      <c r="H10" s="44">
        <f t="shared" si="0"/>
        <v>-63029.14000000001</v>
      </c>
      <c r="I10" s="17">
        <v>2016.95</v>
      </c>
      <c r="J10" s="13">
        <f t="shared" si="1"/>
        <v>24203.4</v>
      </c>
      <c r="K10" s="13">
        <v>1273.36</v>
      </c>
      <c r="L10" s="69">
        <v>2016.95</v>
      </c>
      <c r="M10" s="1"/>
    </row>
    <row r="11" spans="1:13" ht="12.75">
      <c r="A11" s="20" t="s">
        <v>11</v>
      </c>
      <c r="B11" s="58">
        <v>-2082.49</v>
      </c>
      <c r="C11" s="12">
        <f t="shared" si="3"/>
        <v>6123.84</v>
      </c>
      <c r="D11" s="71"/>
      <c r="E11" s="27"/>
      <c r="F11" s="53">
        <f t="shared" si="2"/>
        <v>4041.3500000000004</v>
      </c>
      <c r="G11" s="58"/>
      <c r="H11" s="44">
        <f t="shared" si="0"/>
        <v>4041.3500000000004</v>
      </c>
      <c r="I11" s="17">
        <v>2041.28</v>
      </c>
      <c r="J11" s="13">
        <f t="shared" si="1"/>
        <v>24495.36</v>
      </c>
      <c r="K11" s="13">
        <v>1293.3</v>
      </c>
      <c r="L11" s="69">
        <v>2041.28</v>
      </c>
      <c r="M11" s="1"/>
    </row>
    <row r="12" spans="1:13" ht="12.75">
      <c r="A12" s="20" t="s">
        <v>12</v>
      </c>
      <c r="B12" s="58">
        <v>4418.82</v>
      </c>
      <c r="C12" s="12">
        <f t="shared" si="3"/>
        <v>8022.87</v>
      </c>
      <c r="D12" s="71"/>
      <c r="E12" s="27"/>
      <c r="F12" s="53">
        <f t="shared" si="2"/>
        <v>12441.689999999999</v>
      </c>
      <c r="G12" s="58"/>
      <c r="H12" s="44">
        <f t="shared" si="0"/>
        <v>12441.689999999999</v>
      </c>
      <c r="I12" s="17">
        <v>2096.35</v>
      </c>
      <c r="J12" s="13">
        <f t="shared" si="1"/>
        <v>25156.199999999997</v>
      </c>
      <c r="K12" s="13">
        <v>1324.6</v>
      </c>
      <c r="L12" s="69">
        <v>2674.29</v>
      </c>
      <c r="M12" s="1"/>
    </row>
    <row r="13" spans="1:13" ht="12.75">
      <c r="A13" s="20" t="s">
        <v>13</v>
      </c>
      <c r="B13" s="58">
        <v>-8970.84</v>
      </c>
      <c r="C13" s="12">
        <f t="shared" si="3"/>
        <v>6159.75</v>
      </c>
      <c r="D13" s="71"/>
      <c r="E13" s="72"/>
      <c r="F13" s="53">
        <f t="shared" si="2"/>
        <v>-2811.09</v>
      </c>
      <c r="G13" s="58"/>
      <c r="H13" s="44">
        <f t="shared" si="0"/>
        <v>-2811.09</v>
      </c>
      <c r="I13" s="17">
        <v>2053.25</v>
      </c>
      <c r="J13" s="13">
        <f t="shared" si="1"/>
        <v>24639</v>
      </c>
      <c r="K13" s="13">
        <v>1296.07</v>
      </c>
      <c r="L13" s="69">
        <v>2053.25</v>
      </c>
      <c r="M13" s="1"/>
    </row>
    <row r="14" spans="1:13" ht="12.75">
      <c r="A14" s="21" t="s">
        <v>14</v>
      </c>
      <c r="B14" s="58">
        <v>-3988.41</v>
      </c>
      <c r="C14" s="12">
        <f t="shared" si="3"/>
        <v>10432.619999999999</v>
      </c>
      <c r="D14" s="71"/>
      <c r="E14" s="30"/>
      <c r="F14" s="53">
        <f t="shared" si="2"/>
        <v>6444.209999999999</v>
      </c>
      <c r="G14" s="58"/>
      <c r="H14" s="44">
        <f t="shared" si="0"/>
        <v>6444.209999999999</v>
      </c>
      <c r="I14" s="17">
        <v>3241.87</v>
      </c>
      <c r="J14" s="13">
        <f t="shared" si="1"/>
        <v>38902.44</v>
      </c>
      <c r="K14" s="13">
        <v>2057.78</v>
      </c>
      <c r="L14" s="69">
        <v>3477.54</v>
      </c>
      <c r="M14" s="1"/>
    </row>
    <row r="15" spans="1:13" ht="12.75">
      <c r="A15" s="20" t="s">
        <v>15</v>
      </c>
      <c r="B15" s="58">
        <v>5259.22</v>
      </c>
      <c r="C15" s="12">
        <f t="shared" si="3"/>
        <v>6016.11</v>
      </c>
      <c r="D15" s="71"/>
      <c r="E15" s="27"/>
      <c r="F15" s="53">
        <f t="shared" si="2"/>
        <v>11275.33</v>
      </c>
      <c r="G15" s="58"/>
      <c r="H15" s="44">
        <f t="shared" si="0"/>
        <v>11275.33</v>
      </c>
      <c r="I15" s="17">
        <v>2005.37</v>
      </c>
      <c r="J15" s="13">
        <f t="shared" si="1"/>
        <v>24064.44</v>
      </c>
      <c r="K15" s="13">
        <v>1268.81</v>
      </c>
      <c r="L15" s="69">
        <v>2005.37</v>
      </c>
      <c r="M15" s="1"/>
    </row>
    <row r="16" spans="1:13" ht="12.75">
      <c r="A16" s="20" t="s">
        <v>16</v>
      </c>
      <c r="B16" s="58">
        <v>42024.84</v>
      </c>
      <c r="C16" s="12">
        <f t="shared" si="3"/>
        <v>8363.7</v>
      </c>
      <c r="D16" s="71"/>
      <c r="E16" s="30"/>
      <c r="F16" s="53">
        <f t="shared" si="2"/>
        <v>50388.53999999999</v>
      </c>
      <c r="G16" s="58"/>
      <c r="H16" s="44">
        <f t="shared" si="0"/>
        <v>50388.53999999999</v>
      </c>
      <c r="I16" s="17">
        <v>3067</v>
      </c>
      <c r="J16" s="13">
        <f t="shared" si="1"/>
        <v>36804</v>
      </c>
      <c r="K16" s="13">
        <v>1992.38</v>
      </c>
      <c r="L16" s="69">
        <v>2787.9</v>
      </c>
      <c r="M16" s="1"/>
    </row>
    <row r="17" spans="1:13" ht="12.75">
      <c r="A17" s="20" t="s">
        <v>17</v>
      </c>
      <c r="B17" s="58">
        <v>14955.89</v>
      </c>
      <c r="C17" s="12">
        <f t="shared" si="3"/>
        <v>2069.31</v>
      </c>
      <c r="D17" s="71"/>
      <c r="E17" s="30"/>
      <c r="F17" s="53">
        <f t="shared" si="2"/>
        <v>17025.2</v>
      </c>
      <c r="G17" s="58"/>
      <c r="H17" s="44">
        <f t="shared" si="0"/>
        <v>17025.2</v>
      </c>
      <c r="I17" s="17">
        <v>689.77</v>
      </c>
      <c r="J17" s="13">
        <f t="shared" si="1"/>
        <v>8277.24</v>
      </c>
      <c r="K17" s="13">
        <v>438.91</v>
      </c>
      <c r="L17" s="69">
        <v>689.77</v>
      </c>
      <c r="M17" s="1"/>
    </row>
    <row r="18" spans="1:13" ht="12.75">
      <c r="A18" s="20" t="s">
        <v>18</v>
      </c>
      <c r="B18" s="58">
        <v>5411.21</v>
      </c>
      <c r="C18" s="12">
        <f t="shared" si="3"/>
        <v>1410.33</v>
      </c>
      <c r="D18" s="71"/>
      <c r="E18" s="27"/>
      <c r="F18" s="53">
        <f t="shared" si="2"/>
        <v>6821.54</v>
      </c>
      <c r="G18" s="58"/>
      <c r="H18" s="44">
        <f t="shared" si="0"/>
        <v>6821.54</v>
      </c>
      <c r="I18" s="17">
        <v>470.11</v>
      </c>
      <c r="J18" s="13">
        <f t="shared" si="1"/>
        <v>5641.32</v>
      </c>
      <c r="K18" s="13">
        <v>298</v>
      </c>
      <c r="L18" s="69">
        <v>470.11</v>
      </c>
      <c r="M18" s="1"/>
    </row>
    <row r="19" spans="1:13" ht="12.75">
      <c r="A19" s="20" t="s">
        <v>19</v>
      </c>
      <c r="B19" s="58">
        <v>53854.16</v>
      </c>
      <c r="C19" s="12">
        <f t="shared" si="3"/>
        <v>6058.0199999999995</v>
      </c>
      <c r="D19" s="71"/>
      <c r="E19" s="27"/>
      <c r="F19" s="53">
        <f t="shared" si="2"/>
        <v>59912.18</v>
      </c>
      <c r="G19" s="58"/>
      <c r="H19" s="44">
        <f t="shared" si="0"/>
        <v>59912.18</v>
      </c>
      <c r="I19" s="17">
        <v>2019.34</v>
      </c>
      <c r="J19" s="13">
        <f t="shared" si="1"/>
        <v>24232.079999999998</v>
      </c>
      <c r="K19" s="13">
        <v>1284.21</v>
      </c>
      <c r="L19" s="69">
        <v>2019.34</v>
      </c>
      <c r="M19" s="1"/>
    </row>
    <row r="20" spans="1:13" ht="12.75">
      <c r="A20" s="20" t="s">
        <v>20</v>
      </c>
      <c r="B20" s="58">
        <v>-2673.11</v>
      </c>
      <c r="C20" s="12">
        <f t="shared" si="3"/>
        <v>3591.6000000000004</v>
      </c>
      <c r="D20" s="71"/>
      <c r="E20" s="27"/>
      <c r="F20" s="53">
        <f t="shared" si="2"/>
        <v>918.4900000000002</v>
      </c>
      <c r="G20" s="58"/>
      <c r="H20" s="44">
        <f t="shared" si="0"/>
        <v>918.4900000000002</v>
      </c>
      <c r="I20" s="17">
        <v>1194.21</v>
      </c>
      <c r="J20" s="13">
        <f t="shared" si="1"/>
        <v>14330.52</v>
      </c>
      <c r="K20" s="13">
        <v>756.95</v>
      </c>
      <c r="L20" s="69">
        <v>1197.2</v>
      </c>
      <c r="M20" s="1"/>
    </row>
    <row r="21" spans="1:13" ht="12.75">
      <c r="A21" s="20" t="s">
        <v>21</v>
      </c>
      <c r="B21" s="58">
        <v>-13805.71</v>
      </c>
      <c r="C21" s="12">
        <f t="shared" si="3"/>
        <v>3793.5</v>
      </c>
      <c r="D21" s="71"/>
      <c r="E21" s="27"/>
      <c r="F21" s="53">
        <f t="shared" si="2"/>
        <v>-10012.21</v>
      </c>
      <c r="G21" s="58"/>
      <c r="H21" s="44">
        <f t="shared" si="0"/>
        <v>-10012.21</v>
      </c>
      <c r="I21" s="17">
        <v>1009.07</v>
      </c>
      <c r="J21" s="13">
        <f t="shared" si="1"/>
        <v>12108.84</v>
      </c>
      <c r="K21" s="13">
        <v>388.81</v>
      </c>
      <c r="L21" s="69">
        <v>1264.5</v>
      </c>
      <c r="M21" s="1"/>
    </row>
    <row r="22" spans="1:13" ht="12.75">
      <c r="A22" s="20" t="s">
        <v>22</v>
      </c>
      <c r="B22" s="58">
        <v>-15504.82</v>
      </c>
      <c r="C22" s="12">
        <f t="shared" si="3"/>
        <v>3193.5</v>
      </c>
      <c r="D22" s="71"/>
      <c r="E22" s="27"/>
      <c r="F22" s="53">
        <f t="shared" si="2"/>
        <v>-12311.32</v>
      </c>
      <c r="G22" s="58"/>
      <c r="H22" s="44">
        <f t="shared" si="0"/>
        <v>-12311.32</v>
      </c>
      <c r="I22" s="17">
        <v>1064.5</v>
      </c>
      <c r="J22" s="13">
        <f t="shared" si="1"/>
        <v>12774</v>
      </c>
      <c r="K22" s="13">
        <v>750.18</v>
      </c>
      <c r="L22" s="69">
        <v>1064.5</v>
      </c>
      <c r="M22" s="1"/>
    </row>
    <row r="23" spans="1:13" ht="12.75">
      <c r="A23" s="20" t="s">
        <v>23</v>
      </c>
      <c r="B23" s="58">
        <v>-5125.38</v>
      </c>
      <c r="C23" s="12">
        <f t="shared" si="3"/>
        <v>7464</v>
      </c>
      <c r="D23" s="71"/>
      <c r="E23" s="27"/>
      <c r="F23" s="53">
        <f t="shared" si="2"/>
        <v>2338.62</v>
      </c>
      <c r="G23" s="58"/>
      <c r="H23" s="44">
        <f t="shared" si="0"/>
        <v>2338.62</v>
      </c>
      <c r="I23" s="17">
        <v>1985.4</v>
      </c>
      <c r="J23" s="13">
        <f t="shared" si="1"/>
        <v>23824.800000000003</v>
      </c>
      <c r="K23" s="13">
        <v>1254.43</v>
      </c>
      <c r="L23" s="69">
        <v>2488</v>
      </c>
      <c r="M23" s="1"/>
    </row>
    <row r="24" spans="1:13" ht="12.75">
      <c r="A24" s="20" t="s">
        <v>24</v>
      </c>
      <c r="B24" s="58">
        <v>-9275.93</v>
      </c>
      <c r="C24" s="12">
        <f t="shared" si="3"/>
        <v>317.04</v>
      </c>
      <c r="D24" s="71"/>
      <c r="E24" s="34"/>
      <c r="F24" s="53">
        <f t="shared" si="2"/>
        <v>-8958.89</v>
      </c>
      <c r="G24" s="58"/>
      <c r="H24" s="44">
        <f t="shared" si="0"/>
        <v>-8958.89</v>
      </c>
      <c r="I24" s="17">
        <v>105.68</v>
      </c>
      <c r="J24" s="13">
        <f t="shared" si="1"/>
        <v>1268.16</v>
      </c>
      <c r="K24" s="13">
        <v>66.99</v>
      </c>
      <c r="L24" s="69">
        <v>105.68</v>
      </c>
      <c r="M24" s="1"/>
    </row>
    <row r="25" spans="1:13" ht="12.75">
      <c r="A25" s="20" t="s">
        <v>25</v>
      </c>
      <c r="B25" s="58">
        <v>-8616.29</v>
      </c>
      <c r="C25" s="12">
        <f t="shared" si="3"/>
        <v>6219.599999999999</v>
      </c>
      <c r="D25" s="71"/>
      <c r="E25" s="27"/>
      <c r="F25" s="53">
        <f t="shared" si="2"/>
        <v>-2396.6900000000014</v>
      </c>
      <c r="G25" s="58"/>
      <c r="H25" s="44">
        <f t="shared" si="0"/>
        <v>-2396.6900000000014</v>
      </c>
      <c r="I25" s="17">
        <v>2073.2</v>
      </c>
      <c r="J25" s="13">
        <f t="shared" si="1"/>
        <v>24878.399999999998</v>
      </c>
      <c r="K25" s="13">
        <v>1316.01</v>
      </c>
      <c r="L25" s="69">
        <v>2073.2</v>
      </c>
      <c r="M25" s="1"/>
    </row>
    <row r="26" spans="1:13" ht="12.75">
      <c r="A26" s="20" t="s">
        <v>26</v>
      </c>
      <c r="B26" s="58">
        <v>49050.14</v>
      </c>
      <c r="C26" s="12">
        <f t="shared" si="3"/>
        <v>6186</v>
      </c>
      <c r="D26" s="71"/>
      <c r="E26" s="27"/>
      <c r="F26" s="53">
        <f t="shared" si="2"/>
        <v>55236.14</v>
      </c>
      <c r="G26" s="58"/>
      <c r="H26" s="44">
        <f t="shared" si="0"/>
        <v>55236.14</v>
      </c>
      <c r="I26" s="17">
        <v>2056.85</v>
      </c>
      <c r="J26" s="13">
        <f t="shared" si="1"/>
        <v>24682.199999999997</v>
      </c>
      <c r="K26" s="13">
        <v>789</v>
      </c>
      <c r="L26" s="69">
        <v>2062</v>
      </c>
      <c r="M26" s="1"/>
    </row>
    <row r="27" spans="1:13" ht="12.75">
      <c r="A27" s="20" t="s">
        <v>27</v>
      </c>
      <c r="B27" s="58">
        <v>-16109.6</v>
      </c>
      <c r="C27" s="12">
        <f t="shared" si="3"/>
        <v>2085.7799999999997</v>
      </c>
      <c r="D27" s="71"/>
      <c r="E27" s="27"/>
      <c r="F27" s="53">
        <f t="shared" si="2"/>
        <v>-14023.82</v>
      </c>
      <c r="G27" s="58"/>
      <c r="H27" s="44">
        <f t="shared" si="0"/>
        <v>-14023.82</v>
      </c>
      <c r="I27" s="17">
        <v>695.26</v>
      </c>
      <c r="J27" s="13">
        <f t="shared" si="1"/>
        <v>8343.119999999999</v>
      </c>
      <c r="K27" s="13">
        <v>440.72</v>
      </c>
      <c r="L27" s="69">
        <v>695.26</v>
      </c>
      <c r="M27" s="1"/>
    </row>
    <row r="28" spans="1:13" ht="12.75">
      <c r="A28" s="20" t="s">
        <v>28</v>
      </c>
      <c r="B28" s="58">
        <v>495.11</v>
      </c>
      <c r="C28" s="12">
        <f t="shared" si="3"/>
        <v>2015.16</v>
      </c>
      <c r="D28" s="71"/>
      <c r="E28" s="27"/>
      <c r="F28" s="53">
        <f t="shared" si="2"/>
        <v>2510.27</v>
      </c>
      <c r="G28" s="58"/>
      <c r="H28" s="44">
        <f t="shared" si="0"/>
        <v>2510.27</v>
      </c>
      <c r="I28" s="17">
        <v>671.72</v>
      </c>
      <c r="J28" s="13">
        <f t="shared" si="1"/>
        <v>8060.64</v>
      </c>
      <c r="K28" s="13">
        <v>388.79</v>
      </c>
      <c r="L28" s="69">
        <v>671.72</v>
      </c>
      <c r="M28" s="1"/>
    </row>
    <row r="29" spans="1:13" ht="12.75">
      <c r="A29" s="21" t="s">
        <v>29</v>
      </c>
      <c r="B29" s="58">
        <v>1310.46</v>
      </c>
      <c r="C29" s="12">
        <f t="shared" si="3"/>
        <v>6803.52</v>
      </c>
      <c r="D29" s="71"/>
      <c r="E29" s="27"/>
      <c r="F29" s="53">
        <f t="shared" si="2"/>
        <v>8113.9800000000005</v>
      </c>
      <c r="G29" s="58"/>
      <c r="H29" s="44">
        <f t="shared" si="0"/>
        <v>8113.9800000000005</v>
      </c>
      <c r="I29" s="17">
        <v>2267.84</v>
      </c>
      <c r="J29" s="13">
        <f t="shared" si="1"/>
        <v>27214.08</v>
      </c>
      <c r="K29" s="13">
        <v>1490</v>
      </c>
      <c r="L29" s="69">
        <v>2267.84</v>
      </c>
      <c r="M29" s="1"/>
    </row>
    <row r="30" spans="1:13" ht="12.75">
      <c r="A30" s="21" t="s">
        <v>30</v>
      </c>
      <c r="B30" s="58">
        <v>3842.31</v>
      </c>
      <c r="C30" s="12">
        <f t="shared" si="3"/>
        <v>6088.5</v>
      </c>
      <c r="D30" s="71"/>
      <c r="E30" s="27"/>
      <c r="F30" s="53">
        <f t="shared" si="2"/>
        <v>9930.81</v>
      </c>
      <c r="G30" s="58"/>
      <c r="H30" s="44">
        <f t="shared" si="0"/>
        <v>9930.81</v>
      </c>
      <c r="I30" s="17">
        <v>2081.16</v>
      </c>
      <c r="J30" s="13">
        <f t="shared" si="1"/>
        <v>24973.92</v>
      </c>
      <c r="K30" s="13">
        <v>1321.02</v>
      </c>
      <c r="L30" s="69">
        <v>2029.5</v>
      </c>
      <c r="M30" s="1"/>
    </row>
    <row r="31" spans="1:13" ht="12.75">
      <c r="A31" s="20" t="s">
        <v>31</v>
      </c>
      <c r="B31" s="58"/>
      <c r="C31" s="12">
        <f t="shared" si="3"/>
        <v>0</v>
      </c>
      <c r="D31" s="71"/>
      <c r="E31" s="28"/>
      <c r="F31" s="53">
        <f t="shared" si="2"/>
        <v>0</v>
      </c>
      <c r="G31" s="58"/>
      <c r="H31" s="44">
        <f t="shared" si="0"/>
        <v>0</v>
      </c>
      <c r="I31" s="17"/>
      <c r="J31" s="13">
        <f t="shared" si="1"/>
        <v>0</v>
      </c>
      <c r="K31" s="13"/>
      <c r="L31" s="69"/>
      <c r="M31" s="1"/>
    </row>
    <row r="32" spans="1:13" ht="12.75">
      <c r="A32" s="20" t="s">
        <v>32</v>
      </c>
      <c r="B32" s="58">
        <v>12005.59</v>
      </c>
      <c r="C32" s="12">
        <f t="shared" si="3"/>
        <v>11115</v>
      </c>
      <c r="D32" s="71"/>
      <c r="E32" s="27"/>
      <c r="F32" s="53">
        <f t="shared" si="2"/>
        <v>23120.59</v>
      </c>
      <c r="G32" s="58"/>
      <c r="H32" s="44">
        <f t="shared" si="0"/>
        <v>23120.59</v>
      </c>
      <c r="I32" s="17">
        <v>3482.7</v>
      </c>
      <c r="J32" s="13">
        <f t="shared" si="1"/>
        <v>41792.399999999994</v>
      </c>
      <c r="K32" s="13">
        <v>2229.98</v>
      </c>
      <c r="L32" s="69">
        <v>3705</v>
      </c>
      <c r="M32" s="1"/>
    </row>
    <row r="33" spans="1:13" ht="12.75">
      <c r="A33" s="20" t="s">
        <v>33</v>
      </c>
      <c r="B33" s="58">
        <v>3491.92</v>
      </c>
      <c r="C33" s="12">
        <f t="shared" si="3"/>
        <v>5677.65</v>
      </c>
      <c r="D33" s="71"/>
      <c r="E33" s="27"/>
      <c r="F33" s="53">
        <f t="shared" si="2"/>
        <v>9169.57</v>
      </c>
      <c r="G33" s="58"/>
      <c r="H33" s="44">
        <f t="shared" si="0"/>
        <v>9169.57</v>
      </c>
      <c r="I33" s="17">
        <v>1624.15</v>
      </c>
      <c r="J33" s="13">
        <f t="shared" si="1"/>
        <v>19489.800000000003</v>
      </c>
      <c r="K33" s="13">
        <v>761.02</v>
      </c>
      <c r="L33" s="69">
        <v>1892.55</v>
      </c>
      <c r="M33" s="1"/>
    </row>
    <row r="34" spans="1:13" ht="12.75">
      <c r="A34" s="20" t="s">
        <v>34</v>
      </c>
      <c r="B34" s="58">
        <v>-8569.36</v>
      </c>
      <c r="C34" s="12">
        <f t="shared" si="3"/>
        <v>1548.3899999999999</v>
      </c>
      <c r="D34" s="71"/>
      <c r="E34" s="27"/>
      <c r="F34" s="53">
        <f t="shared" si="2"/>
        <v>-7020.970000000001</v>
      </c>
      <c r="G34" s="58"/>
      <c r="H34" s="44">
        <f t="shared" si="0"/>
        <v>-7020.970000000001</v>
      </c>
      <c r="I34" s="17">
        <v>516.13</v>
      </c>
      <c r="J34" s="13">
        <f t="shared" si="1"/>
        <v>6193.5599999999995</v>
      </c>
      <c r="K34" s="13">
        <v>328.07</v>
      </c>
      <c r="L34" s="69">
        <v>516.13</v>
      </c>
      <c r="M34" s="1"/>
    </row>
    <row r="35" spans="1:13" ht="12.75">
      <c r="A35" s="20" t="s">
        <v>35</v>
      </c>
      <c r="B35" s="58">
        <v>-17164.87</v>
      </c>
      <c r="C35" s="12">
        <f t="shared" si="3"/>
        <v>11445.75</v>
      </c>
      <c r="D35" s="71"/>
      <c r="E35" s="27"/>
      <c r="F35" s="53">
        <f t="shared" si="2"/>
        <v>-5719.119999999999</v>
      </c>
      <c r="G35" s="58"/>
      <c r="H35" s="44">
        <f t="shared" si="0"/>
        <v>-5719.119999999999</v>
      </c>
      <c r="I35" s="17">
        <v>2029.71</v>
      </c>
      <c r="J35" s="13">
        <f t="shared" si="1"/>
        <v>24356.52</v>
      </c>
      <c r="K35" s="13">
        <v>1284.72</v>
      </c>
      <c r="L35" s="69">
        <v>3815.25</v>
      </c>
      <c r="M35" s="1"/>
    </row>
    <row r="36" spans="1:13" ht="12.75">
      <c r="A36" s="21" t="s">
        <v>36</v>
      </c>
      <c r="B36" s="58">
        <v>13231.58</v>
      </c>
      <c r="C36" s="12">
        <f t="shared" si="3"/>
        <v>9573.33</v>
      </c>
      <c r="D36" s="71"/>
      <c r="E36" s="27"/>
      <c r="F36" s="53">
        <f t="shared" si="2"/>
        <v>22804.91</v>
      </c>
      <c r="G36" s="58"/>
      <c r="H36" s="44">
        <f t="shared" si="0"/>
        <v>22804.91</v>
      </c>
      <c r="I36" s="17">
        <v>3191.11</v>
      </c>
      <c r="J36" s="13">
        <f t="shared" si="1"/>
        <v>38293.32</v>
      </c>
      <c r="K36" s="13">
        <v>2134.75</v>
      </c>
      <c r="L36" s="69">
        <v>3191.11</v>
      </c>
      <c r="M36" s="1"/>
    </row>
    <row r="37" spans="1:13" ht="12.75">
      <c r="A37" s="20" t="s">
        <v>37</v>
      </c>
      <c r="B37" s="58">
        <v>-510.02</v>
      </c>
      <c r="C37" s="12">
        <f t="shared" si="3"/>
        <v>6299.82</v>
      </c>
      <c r="D37" s="71"/>
      <c r="E37" s="27"/>
      <c r="F37" s="53">
        <f t="shared" si="2"/>
        <v>5789.799999999999</v>
      </c>
      <c r="G37" s="58"/>
      <c r="H37" s="44">
        <f t="shared" si="0"/>
        <v>5789.799999999999</v>
      </c>
      <c r="I37" s="17">
        <v>2099.94</v>
      </c>
      <c r="J37" s="13">
        <f t="shared" si="1"/>
        <v>25199.28</v>
      </c>
      <c r="K37" s="13">
        <v>1284.21</v>
      </c>
      <c r="L37" s="69">
        <v>2099.94</v>
      </c>
      <c r="M37" s="1"/>
    </row>
    <row r="38" spans="1:13" ht="12.75">
      <c r="A38" s="22" t="s">
        <v>38</v>
      </c>
      <c r="B38" s="58">
        <v>10884.72</v>
      </c>
      <c r="C38" s="12">
        <f t="shared" si="3"/>
        <v>0</v>
      </c>
      <c r="D38" s="71"/>
      <c r="E38" s="28"/>
      <c r="F38" s="53">
        <f t="shared" si="2"/>
        <v>10884.72</v>
      </c>
      <c r="G38" s="58"/>
      <c r="H38" s="44">
        <f aca="true" t="shared" si="4" ref="H38:H69">F38-G38</f>
        <v>10884.72</v>
      </c>
      <c r="I38" s="17">
        <v>366.28</v>
      </c>
      <c r="J38" s="13">
        <f aca="true" t="shared" si="5" ref="J38:J69">12*I38</f>
        <v>4395.36</v>
      </c>
      <c r="K38" s="13">
        <v>231.7</v>
      </c>
      <c r="L38" s="69"/>
      <c r="M38" s="1"/>
    </row>
    <row r="39" spans="1:13" ht="12.75">
      <c r="A39" s="20" t="s">
        <v>39</v>
      </c>
      <c r="B39" s="58">
        <v>-4.65</v>
      </c>
      <c r="C39" s="12">
        <f t="shared" si="3"/>
        <v>536.25</v>
      </c>
      <c r="D39" s="71"/>
      <c r="E39" s="28"/>
      <c r="F39" s="53">
        <f t="shared" si="2"/>
        <v>531.6</v>
      </c>
      <c r="G39" s="58"/>
      <c r="H39" s="44">
        <f t="shared" si="4"/>
        <v>531.6</v>
      </c>
      <c r="I39" s="17">
        <v>178.75</v>
      </c>
      <c r="J39" s="13">
        <f t="shared" si="5"/>
        <v>2145</v>
      </c>
      <c r="K39" s="13">
        <v>282.69</v>
      </c>
      <c r="L39" s="69">
        <v>178.75</v>
      </c>
      <c r="M39" s="1"/>
    </row>
    <row r="40" spans="1:13" ht="12.75">
      <c r="A40" s="20" t="s">
        <v>40</v>
      </c>
      <c r="B40" s="58">
        <v>17971.11</v>
      </c>
      <c r="C40" s="12">
        <f t="shared" si="3"/>
        <v>6121.47</v>
      </c>
      <c r="D40" s="71"/>
      <c r="E40" s="27"/>
      <c r="F40" s="53">
        <f aca="true" t="shared" si="6" ref="F40:F71">B40+C40-D40</f>
        <v>24092.58</v>
      </c>
      <c r="G40" s="58"/>
      <c r="H40" s="44">
        <f t="shared" si="4"/>
        <v>24092.58</v>
      </c>
      <c r="I40" s="17">
        <v>2040.49</v>
      </c>
      <c r="J40" s="13">
        <f t="shared" si="5"/>
        <v>24485.88</v>
      </c>
      <c r="K40" s="13">
        <v>1296.33</v>
      </c>
      <c r="L40" s="69">
        <v>2040.49</v>
      </c>
      <c r="M40" s="1"/>
    </row>
    <row r="41" spans="1:13" ht="25.5">
      <c r="A41" s="22" t="s">
        <v>41</v>
      </c>
      <c r="B41" s="58"/>
      <c r="C41" s="12">
        <f t="shared" si="3"/>
        <v>0</v>
      </c>
      <c r="D41" s="71"/>
      <c r="E41" s="28"/>
      <c r="F41" s="53">
        <f t="shared" si="6"/>
        <v>0</v>
      </c>
      <c r="G41" s="58"/>
      <c r="H41" s="44">
        <f t="shared" si="4"/>
        <v>0</v>
      </c>
      <c r="I41" s="17"/>
      <c r="J41" s="13">
        <f t="shared" si="5"/>
        <v>0</v>
      </c>
      <c r="K41" s="13"/>
      <c r="L41" s="69"/>
      <c r="M41" s="1"/>
    </row>
    <row r="42" spans="1:13" ht="12.75">
      <c r="A42" s="20" t="s">
        <v>42</v>
      </c>
      <c r="B42" s="58">
        <v>19910.58</v>
      </c>
      <c r="C42" s="12">
        <f aca="true" t="shared" si="7" ref="C42:C67">3*L42</f>
        <v>2949.42</v>
      </c>
      <c r="D42" s="71"/>
      <c r="E42" s="27"/>
      <c r="F42" s="53">
        <f t="shared" si="6"/>
        <v>22860</v>
      </c>
      <c r="G42" s="58"/>
      <c r="H42" s="44">
        <f t="shared" si="4"/>
        <v>22860</v>
      </c>
      <c r="I42" s="17">
        <v>983.14</v>
      </c>
      <c r="J42" s="13">
        <f t="shared" si="5"/>
        <v>11797.68</v>
      </c>
      <c r="K42" s="13">
        <v>621.91</v>
      </c>
      <c r="L42" s="69">
        <v>983.14</v>
      </c>
      <c r="M42" s="1"/>
    </row>
    <row r="43" spans="1:13" ht="12.75">
      <c r="A43" s="20" t="s">
        <v>43</v>
      </c>
      <c r="B43" s="58">
        <v>9463.56</v>
      </c>
      <c r="C43" s="12">
        <f t="shared" si="7"/>
        <v>1153.32</v>
      </c>
      <c r="D43" s="71"/>
      <c r="E43" s="28"/>
      <c r="F43" s="53">
        <f t="shared" si="6"/>
        <v>10616.88</v>
      </c>
      <c r="G43" s="58"/>
      <c r="H43" s="44">
        <f t="shared" si="4"/>
        <v>10616.88</v>
      </c>
      <c r="I43" s="17">
        <v>384.44</v>
      </c>
      <c r="J43" s="13">
        <f t="shared" si="5"/>
        <v>4613.28</v>
      </c>
      <c r="K43" s="13">
        <v>308.62</v>
      </c>
      <c r="L43" s="69">
        <v>384.44</v>
      </c>
      <c r="M43" s="1"/>
    </row>
    <row r="44" spans="1:13" ht="12.75">
      <c r="A44" s="20" t="s">
        <v>44</v>
      </c>
      <c r="B44" s="68"/>
      <c r="C44" s="12">
        <f t="shared" si="7"/>
        <v>0</v>
      </c>
      <c r="D44" s="71"/>
      <c r="E44" s="28"/>
      <c r="F44" s="53">
        <f t="shared" si="6"/>
        <v>0</v>
      </c>
      <c r="G44" s="73"/>
      <c r="H44" s="44">
        <f t="shared" si="4"/>
        <v>0</v>
      </c>
      <c r="I44" s="17"/>
      <c r="J44" s="13">
        <f t="shared" si="5"/>
        <v>0</v>
      </c>
      <c r="K44" s="13"/>
      <c r="L44" s="69"/>
      <c r="M44" s="1"/>
    </row>
    <row r="45" spans="1:13" ht="12.75">
      <c r="A45" s="20" t="s">
        <v>45</v>
      </c>
      <c r="B45" s="58">
        <v>12021.88</v>
      </c>
      <c r="C45" s="12">
        <f t="shared" si="7"/>
        <v>1578.84</v>
      </c>
      <c r="D45" s="71"/>
      <c r="E45" s="28"/>
      <c r="F45" s="53">
        <f t="shared" si="6"/>
        <v>13600.72</v>
      </c>
      <c r="G45" s="58"/>
      <c r="H45" s="44">
        <f t="shared" si="4"/>
        <v>13600.72</v>
      </c>
      <c r="I45" s="17">
        <v>526.28</v>
      </c>
      <c r="J45" s="13">
        <f t="shared" si="5"/>
        <v>6315.36</v>
      </c>
      <c r="K45" s="13">
        <v>333.61</v>
      </c>
      <c r="L45" s="69">
        <v>526.28</v>
      </c>
      <c r="M45" s="1"/>
    </row>
    <row r="46" spans="1:13" ht="12.75">
      <c r="A46" s="20" t="s">
        <v>46</v>
      </c>
      <c r="B46" s="58">
        <v>27581.06</v>
      </c>
      <c r="C46" s="12">
        <f t="shared" si="7"/>
        <v>6068.79</v>
      </c>
      <c r="D46" s="71"/>
      <c r="E46" s="27"/>
      <c r="F46" s="53">
        <f t="shared" si="6"/>
        <v>33649.85</v>
      </c>
      <c r="G46" s="58"/>
      <c r="H46" s="44">
        <f t="shared" si="4"/>
        <v>33649.85</v>
      </c>
      <c r="I46" s="17">
        <v>2022.93</v>
      </c>
      <c r="J46" s="13">
        <f t="shared" si="5"/>
        <v>24275.16</v>
      </c>
      <c r="K46" s="13">
        <v>1280.93</v>
      </c>
      <c r="L46" s="69">
        <v>2022.93</v>
      </c>
      <c r="M46" s="1"/>
    </row>
    <row r="47" spans="1:13" ht="12.75">
      <c r="A47" s="21" t="s">
        <v>47</v>
      </c>
      <c r="B47" s="58">
        <v>-6093.4</v>
      </c>
      <c r="C47" s="12">
        <f t="shared" si="7"/>
        <v>12251.25</v>
      </c>
      <c r="D47" s="71"/>
      <c r="E47" s="27"/>
      <c r="F47" s="53">
        <f t="shared" si="6"/>
        <v>6157.85</v>
      </c>
      <c r="G47" s="58"/>
      <c r="H47" s="44">
        <f t="shared" si="4"/>
        <v>6157.85</v>
      </c>
      <c r="I47" s="17">
        <v>3807</v>
      </c>
      <c r="J47" s="13">
        <f t="shared" si="5"/>
        <v>45684</v>
      </c>
      <c r="K47" s="13">
        <v>2416.5</v>
      </c>
      <c r="L47" s="69">
        <v>4083.75</v>
      </c>
      <c r="M47" s="1"/>
    </row>
    <row r="48" spans="1:13" ht="12.75">
      <c r="A48" s="20" t="s">
        <v>48</v>
      </c>
      <c r="B48" s="58">
        <v>38101.37</v>
      </c>
      <c r="C48" s="12">
        <f t="shared" si="7"/>
        <v>4478.7300000000005</v>
      </c>
      <c r="D48" s="71"/>
      <c r="E48" s="27"/>
      <c r="F48" s="53">
        <f t="shared" si="6"/>
        <v>42580.100000000006</v>
      </c>
      <c r="G48" s="58"/>
      <c r="H48" s="44">
        <f t="shared" si="4"/>
        <v>42580.100000000006</v>
      </c>
      <c r="I48" s="17">
        <v>1492.91</v>
      </c>
      <c r="J48" s="13">
        <f t="shared" si="5"/>
        <v>17914.920000000002</v>
      </c>
      <c r="K48" s="13">
        <v>947.63</v>
      </c>
      <c r="L48" s="69">
        <v>1492.91</v>
      </c>
      <c r="M48" s="1"/>
    </row>
    <row r="49" spans="1:13" ht="12.75">
      <c r="A49" s="20" t="s">
        <v>49</v>
      </c>
      <c r="B49" s="58">
        <v>15827.62</v>
      </c>
      <c r="C49" s="12">
        <f t="shared" si="7"/>
        <v>2230.05</v>
      </c>
      <c r="D49" s="71"/>
      <c r="E49" s="28"/>
      <c r="F49" s="53">
        <f t="shared" si="6"/>
        <v>18057.670000000002</v>
      </c>
      <c r="G49" s="58"/>
      <c r="H49" s="44">
        <f t="shared" si="4"/>
        <v>18057.670000000002</v>
      </c>
      <c r="I49" s="17">
        <v>743.35</v>
      </c>
      <c r="J49" s="13">
        <f t="shared" si="5"/>
        <v>8920.2</v>
      </c>
      <c r="K49" s="13">
        <v>471.84</v>
      </c>
      <c r="L49" s="69">
        <v>743.35</v>
      </c>
      <c r="M49" s="1"/>
    </row>
    <row r="50" spans="1:13" ht="12.75">
      <c r="A50" s="20" t="s">
        <v>50</v>
      </c>
      <c r="B50" s="58">
        <v>92382.46</v>
      </c>
      <c r="C50" s="12">
        <f t="shared" si="7"/>
        <v>12009.39</v>
      </c>
      <c r="D50" s="71"/>
      <c r="E50" s="27"/>
      <c r="F50" s="53">
        <f t="shared" si="6"/>
        <v>104391.85</v>
      </c>
      <c r="G50" s="58"/>
      <c r="H50" s="44">
        <f t="shared" si="4"/>
        <v>104391.85</v>
      </c>
      <c r="I50" s="17">
        <v>3812.5</v>
      </c>
      <c r="J50" s="13">
        <f t="shared" si="5"/>
        <v>45750</v>
      </c>
      <c r="K50" s="13">
        <v>2430.04</v>
      </c>
      <c r="L50" s="69">
        <v>4003.13</v>
      </c>
      <c r="M50" s="1"/>
    </row>
    <row r="51" spans="1:13" ht="12.75">
      <c r="A51" s="20" t="s">
        <v>51</v>
      </c>
      <c r="B51" s="58">
        <v>3573.8</v>
      </c>
      <c r="C51" s="12">
        <f t="shared" si="7"/>
        <v>927.69</v>
      </c>
      <c r="D51" s="71"/>
      <c r="E51" s="28"/>
      <c r="F51" s="53">
        <f t="shared" si="6"/>
        <v>4501.49</v>
      </c>
      <c r="G51" s="58"/>
      <c r="H51" s="44">
        <f t="shared" si="4"/>
        <v>4501.49</v>
      </c>
      <c r="I51" s="17">
        <v>309.23</v>
      </c>
      <c r="J51" s="13">
        <f t="shared" si="5"/>
        <v>3710.76</v>
      </c>
      <c r="K51" s="13">
        <v>195.61</v>
      </c>
      <c r="L51" s="69">
        <v>309.23</v>
      </c>
      <c r="M51" s="1"/>
    </row>
    <row r="52" spans="1:13" ht="12.75">
      <c r="A52" s="20" t="s">
        <v>52</v>
      </c>
      <c r="B52" s="58">
        <v>-9540.93</v>
      </c>
      <c r="C52" s="12">
        <f t="shared" si="7"/>
        <v>11418</v>
      </c>
      <c r="D52" s="71"/>
      <c r="E52" s="27"/>
      <c r="F52" s="53">
        <f t="shared" si="6"/>
        <v>1877.0699999999997</v>
      </c>
      <c r="G52" s="58"/>
      <c r="H52" s="44">
        <f t="shared" si="4"/>
        <v>1877.0699999999997</v>
      </c>
      <c r="I52" s="17">
        <v>3806</v>
      </c>
      <c r="J52" s="13">
        <f t="shared" si="5"/>
        <v>45672</v>
      </c>
      <c r="K52" s="13">
        <v>2394.02</v>
      </c>
      <c r="L52" s="69">
        <v>3806</v>
      </c>
      <c r="M52" s="1"/>
    </row>
    <row r="53" spans="1:13" ht="12.75">
      <c r="A53" s="20" t="s">
        <v>53</v>
      </c>
      <c r="B53" s="58">
        <v>-24173.15</v>
      </c>
      <c r="C53" s="12">
        <f t="shared" si="7"/>
        <v>7783.5</v>
      </c>
      <c r="D53" s="71"/>
      <c r="E53" s="27"/>
      <c r="F53" s="53">
        <f t="shared" si="6"/>
        <v>-16389.65</v>
      </c>
      <c r="G53" s="58"/>
      <c r="H53" s="44">
        <f t="shared" si="4"/>
        <v>-16389.65</v>
      </c>
      <c r="I53" s="17">
        <v>2594.5</v>
      </c>
      <c r="J53" s="13">
        <f t="shared" si="5"/>
        <v>31134</v>
      </c>
      <c r="K53" s="13">
        <v>1650.78</v>
      </c>
      <c r="L53" s="69">
        <v>2594.5</v>
      </c>
      <c r="M53" s="1"/>
    </row>
    <row r="54" spans="1:13" ht="12.75">
      <c r="A54" s="20" t="s">
        <v>54</v>
      </c>
      <c r="B54" s="58">
        <v>53411.59</v>
      </c>
      <c r="C54" s="12">
        <f t="shared" si="7"/>
        <v>8714.16</v>
      </c>
      <c r="D54" s="71"/>
      <c r="E54" s="27"/>
      <c r="F54" s="53">
        <f t="shared" si="6"/>
        <v>62125.75</v>
      </c>
      <c r="G54" s="58"/>
      <c r="H54" s="44">
        <f t="shared" si="4"/>
        <v>62125.75</v>
      </c>
      <c r="I54" s="17">
        <v>2904.72</v>
      </c>
      <c r="J54" s="13">
        <f t="shared" si="5"/>
        <v>34856.64</v>
      </c>
      <c r="K54" s="13">
        <v>1825.86</v>
      </c>
      <c r="L54" s="69">
        <v>2904.72</v>
      </c>
      <c r="M54" s="1"/>
    </row>
    <row r="55" spans="1:13" ht="12.75">
      <c r="A55" s="20" t="s">
        <v>55</v>
      </c>
      <c r="B55" s="58">
        <v>23867.58</v>
      </c>
      <c r="C55" s="12">
        <f t="shared" si="7"/>
        <v>5751.6</v>
      </c>
      <c r="D55" s="71"/>
      <c r="E55" s="27"/>
      <c r="F55" s="53">
        <f t="shared" si="6"/>
        <v>29619.18</v>
      </c>
      <c r="G55" s="58"/>
      <c r="H55" s="44">
        <f t="shared" si="4"/>
        <v>29619.18</v>
      </c>
      <c r="I55" s="17">
        <v>1917.2</v>
      </c>
      <c r="J55" s="13">
        <f t="shared" si="5"/>
        <v>23006.4</v>
      </c>
      <c r="K55" s="13">
        <v>1207.23</v>
      </c>
      <c r="L55" s="69">
        <v>1917.2</v>
      </c>
      <c r="M55" s="1"/>
    </row>
    <row r="56" spans="1:13" ht="12.75">
      <c r="A56" s="22" t="s">
        <v>56</v>
      </c>
      <c r="B56" s="58">
        <v>26876.83</v>
      </c>
      <c r="C56" s="12">
        <f t="shared" si="7"/>
        <v>0</v>
      </c>
      <c r="D56" s="71"/>
      <c r="E56" s="30"/>
      <c r="F56" s="53">
        <f t="shared" si="6"/>
        <v>26876.83</v>
      </c>
      <c r="G56" s="58"/>
      <c r="H56" s="44">
        <f t="shared" si="4"/>
        <v>26876.83</v>
      </c>
      <c r="I56" s="17">
        <v>0</v>
      </c>
      <c r="J56" s="13">
        <f t="shared" si="5"/>
        <v>0</v>
      </c>
      <c r="K56" s="13">
        <v>1207.23</v>
      </c>
      <c r="L56" s="69"/>
      <c r="M56" s="1"/>
    </row>
    <row r="57" spans="1:13" ht="12.75">
      <c r="A57" s="20" t="s">
        <v>57</v>
      </c>
      <c r="B57" s="58">
        <v>12060.26</v>
      </c>
      <c r="C57" s="12">
        <f t="shared" si="7"/>
        <v>2317.77</v>
      </c>
      <c r="D57" s="71"/>
      <c r="E57" s="27"/>
      <c r="F57" s="53">
        <f t="shared" si="6"/>
        <v>14378.03</v>
      </c>
      <c r="G57" s="58"/>
      <c r="H57" s="44">
        <f t="shared" si="4"/>
        <v>14378.03</v>
      </c>
      <c r="I57" s="17">
        <v>772.59</v>
      </c>
      <c r="J57" s="13">
        <f t="shared" si="5"/>
        <v>9271.08</v>
      </c>
      <c r="K57" s="13">
        <v>559.95</v>
      </c>
      <c r="L57" s="69">
        <v>772.59</v>
      </c>
      <c r="M57" s="1"/>
    </row>
    <row r="58" spans="1:13" ht="12.75">
      <c r="A58" s="20" t="s">
        <v>58</v>
      </c>
      <c r="B58" s="58">
        <v>79396.58</v>
      </c>
      <c r="C58" s="12">
        <f t="shared" si="7"/>
        <v>11025.06</v>
      </c>
      <c r="D58" s="71"/>
      <c r="E58" s="30"/>
      <c r="F58" s="53">
        <f t="shared" si="6"/>
        <v>90421.64</v>
      </c>
      <c r="G58" s="58"/>
      <c r="H58" s="44">
        <f t="shared" si="4"/>
        <v>90421.64</v>
      </c>
      <c r="I58" s="17">
        <v>3675.02</v>
      </c>
      <c r="J58" s="13">
        <f t="shared" si="5"/>
        <v>44100.24</v>
      </c>
      <c r="K58" s="13">
        <v>2348.48</v>
      </c>
      <c r="L58" s="69">
        <v>3675.02</v>
      </c>
      <c r="M58" s="1"/>
    </row>
    <row r="59" spans="1:13" ht="12.75">
      <c r="A59" s="20" t="s">
        <v>59</v>
      </c>
      <c r="B59" s="58">
        <v>12886.97</v>
      </c>
      <c r="C59" s="12">
        <f t="shared" si="7"/>
        <v>6171.719999999999</v>
      </c>
      <c r="D59" s="71"/>
      <c r="E59" s="27"/>
      <c r="F59" s="53">
        <f t="shared" si="6"/>
        <v>19058.69</v>
      </c>
      <c r="G59" s="58"/>
      <c r="H59" s="44">
        <f t="shared" si="4"/>
        <v>19058.69</v>
      </c>
      <c r="I59" s="17">
        <v>2057.24</v>
      </c>
      <c r="J59" s="13">
        <f t="shared" si="5"/>
        <v>24686.879999999997</v>
      </c>
      <c r="K59" s="13">
        <v>1301.88</v>
      </c>
      <c r="L59" s="69">
        <v>2057.24</v>
      </c>
      <c r="M59" s="1"/>
    </row>
    <row r="60" spans="1:13" ht="12.75">
      <c r="A60" s="63" t="s">
        <v>60</v>
      </c>
      <c r="B60" s="58">
        <v>27118.97</v>
      </c>
      <c r="C60" s="12">
        <f t="shared" si="7"/>
        <v>9152.880000000001</v>
      </c>
      <c r="D60" s="71"/>
      <c r="E60" s="27"/>
      <c r="F60" s="53">
        <f t="shared" si="6"/>
        <v>36271.850000000006</v>
      </c>
      <c r="G60" s="58"/>
      <c r="H60" s="44">
        <f t="shared" si="4"/>
        <v>36271.850000000006</v>
      </c>
      <c r="I60" s="17">
        <v>2766.67</v>
      </c>
      <c r="J60" s="13">
        <f t="shared" si="5"/>
        <v>33200.04</v>
      </c>
      <c r="K60" s="13">
        <v>1750.14</v>
      </c>
      <c r="L60" s="69">
        <v>3050.96</v>
      </c>
      <c r="M60" s="1"/>
    </row>
    <row r="61" spans="1:13" ht="12.75">
      <c r="A61" s="20" t="s">
        <v>61</v>
      </c>
      <c r="B61" s="61">
        <v>2337.08</v>
      </c>
      <c r="C61" s="12">
        <f t="shared" si="7"/>
        <v>0</v>
      </c>
      <c r="D61" s="71"/>
      <c r="E61" s="28"/>
      <c r="F61" s="53">
        <f t="shared" si="6"/>
        <v>2337.08</v>
      </c>
      <c r="G61" s="58"/>
      <c r="H61" s="44">
        <f t="shared" si="4"/>
        <v>2337.08</v>
      </c>
      <c r="I61" s="17">
        <v>196.71</v>
      </c>
      <c r="J61" s="13">
        <f t="shared" si="5"/>
        <v>2360.52</v>
      </c>
      <c r="K61" s="13">
        <v>124.43</v>
      </c>
      <c r="L61" s="69">
        <v>0</v>
      </c>
      <c r="M61" s="1"/>
    </row>
    <row r="62" spans="1:13" ht="12.75">
      <c r="A62" s="20" t="s">
        <v>62</v>
      </c>
      <c r="B62" s="61">
        <v>11030.31</v>
      </c>
      <c r="C62" s="12">
        <f t="shared" si="7"/>
        <v>0</v>
      </c>
      <c r="D62" s="71"/>
      <c r="E62" s="28"/>
      <c r="F62" s="53">
        <f t="shared" si="6"/>
        <v>11030.31</v>
      </c>
      <c r="G62" s="58"/>
      <c r="H62" s="44">
        <f t="shared" si="4"/>
        <v>11030.31</v>
      </c>
      <c r="I62" s="17">
        <v>308.83</v>
      </c>
      <c r="J62" s="13">
        <f t="shared" si="5"/>
        <v>3705.96</v>
      </c>
      <c r="K62" s="13">
        <v>195.36</v>
      </c>
      <c r="L62" s="69">
        <v>0</v>
      </c>
      <c r="M62" s="1"/>
    </row>
    <row r="63" spans="1:13" ht="12.75">
      <c r="A63" s="20" t="s">
        <v>63</v>
      </c>
      <c r="B63" s="58">
        <v>6015.85</v>
      </c>
      <c r="C63" s="12">
        <f t="shared" si="7"/>
        <v>926.49</v>
      </c>
      <c r="D63" s="71"/>
      <c r="E63" s="30"/>
      <c r="F63" s="53">
        <f t="shared" si="6"/>
        <v>6942.34</v>
      </c>
      <c r="G63" s="58"/>
      <c r="H63" s="44">
        <f t="shared" si="4"/>
        <v>6942.34</v>
      </c>
      <c r="I63" s="17">
        <v>308.83</v>
      </c>
      <c r="J63" s="13">
        <f t="shared" si="5"/>
        <v>3705.96</v>
      </c>
      <c r="K63" s="13">
        <v>195.36</v>
      </c>
      <c r="L63" s="69">
        <v>308.83</v>
      </c>
      <c r="M63" s="1"/>
    </row>
    <row r="64" spans="1:13" ht="12.75">
      <c r="A64" s="22" t="s">
        <v>64</v>
      </c>
      <c r="B64" s="58">
        <v>4614.31</v>
      </c>
      <c r="C64" s="12">
        <f t="shared" si="7"/>
        <v>0</v>
      </c>
      <c r="D64" s="71"/>
      <c r="E64" s="28"/>
      <c r="F64" s="53">
        <f t="shared" si="6"/>
        <v>4614.31</v>
      </c>
      <c r="G64" s="58"/>
      <c r="H64" s="44">
        <f t="shared" si="4"/>
        <v>4614.31</v>
      </c>
      <c r="I64" s="17"/>
      <c r="J64" s="13">
        <f t="shared" si="5"/>
        <v>0</v>
      </c>
      <c r="K64" s="13">
        <v>194.35</v>
      </c>
      <c r="L64" s="69">
        <v>0</v>
      </c>
      <c r="M64" s="1"/>
    </row>
    <row r="65" spans="1:13" ht="12.75">
      <c r="A65" s="20" t="s">
        <v>65</v>
      </c>
      <c r="B65" s="58">
        <v>-6564.57</v>
      </c>
      <c r="C65" s="12">
        <f t="shared" si="7"/>
        <v>2466.93</v>
      </c>
      <c r="D65" s="71"/>
      <c r="E65" s="27"/>
      <c r="F65" s="53">
        <f t="shared" si="6"/>
        <v>-4097.639999999999</v>
      </c>
      <c r="G65" s="58"/>
      <c r="H65" s="44">
        <f t="shared" si="4"/>
        <v>-4097.639999999999</v>
      </c>
      <c r="I65" s="17">
        <v>822.31</v>
      </c>
      <c r="J65" s="13">
        <f t="shared" si="5"/>
        <v>9867.72</v>
      </c>
      <c r="K65" s="13">
        <v>521.96</v>
      </c>
      <c r="L65" s="69">
        <v>822.31</v>
      </c>
      <c r="M65" s="1"/>
    </row>
    <row r="66" spans="1:13" ht="12.75">
      <c r="A66" s="23" t="s">
        <v>66</v>
      </c>
      <c r="B66" s="58">
        <v>4843.46</v>
      </c>
      <c r="C66" s="12">
        <f t="shared" si="7"/>
        <v>6028.08</v>
      </c>
      <c r="D66" s="71"/>
      <c r="E66" s="27"/>
      <c r="F66" s="53">
        <f t="shared" si="6"/>
        <v>10871.54</v>
      </c>
      <c r="G66" s="58"/>
      <c r="H66" s="44">
        <f t="shared" si="4"/>
        <v>10871.54</v>
      </c>
      <c r="I66" s="17">
        <v>2009.36</v>
      </c>
      <c r="J66" s="13">
        <f t="shared" si="5"/>
        <v>24112.32</v>
      </c>
      <c r="K66" s="13">
        <v>1273.86</v>
      </c>
      <c r="L66" s="69">
        <v>2009.36</v>
      </c>
      <c r="M66" s="1"/>
    </row>
    <row r="67" spans="1:13" ht="12.75">
      <c r="A67" s="20" t="s">
        <v>67</v>
      </c>
      <c r="B67" s="58">
        <v>-50396.31</v>
      </c>
      <c r="C67" s="12">
        <f t="shared" si="7"/>
        <v>6337.200000000001</v>
      </c>
      <c r="D67" s="71"/>
      <c r="E67" s="27"/>
      <c r="F67" s="53">
        <f t="shared" si="6"/>
        <v>-44059.11</v>
      </c>
      <c r="G67" s="58"/>
      <c r="H67" s="44">
        <f t="shared" si="4"/>
        <v>-44059.11</v>
      </c>
      <c r="I67" s="17">
        <v>2107.12</v>
      </c>
      <c r="J67" s="13">
        <f t="shared" si="5"/>
        <v>25285.44</v>
      </c>
      <c r="K67" s="13">
        <v>1329.14</v>
      </c>
      <c r="L67" s="69">
        <v>2112.4</v>
      </c>
      <c r="M67" s="1"/>
    </row>
    <row r="68" spans="1:13" ht="12.75">
      <c r="A68" s="20" t="s">
        <v>68</v>
      </c>
      <c r="B68" s="58">
        <v>44574.04</v>
      </c>
      <c r="C68" s="12">
        <f>2*L68+M68</f>
        <v>17488</v>
      </c>
      <c r="D68" s="71"/>
      <c r="E68" s="27"/>
      <c r="F68" s="53">
        <f t="shared" si="6"/>
        <v>62062.04</v>
      </c>
      <c r="G68" s="58"/>
      <c r="H68" s="44">
        <f t="shared" si="4"/>
        <v>62062.04</v>
      </c>
      <c r="I68" s="17">
        <v>4765.48</v>
      </c>
      <c r="J68" s="13">
        <f t="shared" si="5"/>
        <v>57185.759999999995</v>
      </c>
      <c r="K68" s="13">
        <v>2979.7</v>
      </c>
      <c r="L68" s="69">
        <v>6339.4</v>
      </c>
      <c r="M68" s="69">
        <v>4809.2</v>
      </c>
    </row>
    <row r="69" spans="1:13" ht="12.75">
      <c r="A69" s="20" t="s">
        <v>69</v>
      </c>
      <c r="B69" s="58">
        <v>8707.37</v>
      </c>
      <c r="C69" s="12">
        <f aca="true" t="shared" si="8" ref="C69:C90">3*L69</f>
        <v>0</v>
      </c>
      <c r="D69" s="71"/>
      <c r="E69" s="28"/>
      <c r="F69" s="53">
        <f t="shared" si="6"/>
        <v>8707.37</v>
      </c>
      <c r="G69" s="58"/>
      <c r="H69" s="44">
        <f t="shared" si="4"/>
        <v>8707.37</v>
      </c>
      <c r="I69" s="17">
        <v>243.79</v>
      </c>
      <c r="J69" s="13">
        <f t="shared" si="5"/>
        <v>2925.48</v>
      </c>
      <c r="K69" s="13">
        <v>154.22</v>
      </c>
      <c r="L69" s="69">
        <v>0</v>
      </c>
      <c r="M69" s="1"/>
    </row>
    <row r="70" spans="1:13" ht="12.75">
      <c r="A70" s="20" t="s">
        <v>70</v>
      </c>
      <c r="B70" s="58">
        <v>16338.6</v>
      </c>
      <c r="C70" s="12">
        <f t="shared" si="8"/>
        <v>6336.539999999999</v>
      </c>
      <c r="D70" s="71"/>
      <c r="E70" s="27"/>
      <c r="F70" s="53">
        <f t="shared" si="6"/>
        <v>22675.14</v>
      </c>
      <c r="G70" s="58"/>
      <c r="H70" s="44">
        <f aca="true" t="shared" si="9" ref="H70:H101">F70-G70</f>
        <v>22675.14</v>
      </c>
      <c r="I70" s="17">
        <v>2112.18</v>
      </c>
      <c r="J70" s="13">
        <f aca="true" t="shared" si="10" ref="J70:J101">12*I70</f>
        <v>25346.159999999996</v>
      </c>
      <c r="K70" s="13">
        <v>1364.07</v>
      </c>
      <c r="L70" s="69">
        <v>2112.18</v>
      </c>
      <c r="M70" s="1"/>
    </row>
    <row r="71" spans="1:13" ht="12.75">
      <c r="A71" s="20"/>
      <c r="B71" s="58"/>
      <c r="C71" s="12">
        <f t="shared" si="8"/>
        <v>0</v>
      </c>
      <c r="D71" s="71"/>
      <c r="E71" s="28"/>
      <c r="F71" s="53">
        <f t="shared" si="6"/>
        <v>0</v>
      </c>
      <c r="G71" s="58"/>
      <c r="H71" s="44">
        <f t="shared" si="9"/>
        <v>0</v>
      </c>
      <c r="I71" s="17"/>
      <c r="J71" s="13">
        <f t="shared" si="10"/>
        <v>0</v>
      </c>
      <c r="K71" s="13"/>
      <c r="L71" s="69"/>
      <c r="M71" s="1"/>
    </row>
    <row r="72" spans="1:13" ht="12.75">
      <c r="A72" s="24" t="s">
        <v>71</v>
      </c>
      <c r="B72" s="58">
        <v>142083.76</v>
      </c>
      <c r="C72" s="12">
        <f t="shared" si="8"/>
        <v>14730.150000000001</v>
      </c>
      <c r="D72" s="71"/>
      <c r="E72" s="27"/>
      <c r="F72" s="53">
        <f aca="true" t="shared" si="11" ref="F72:F87">B72+C72-D72</f>
        <v>156813.91</v>
      </c>
      <c r="G72" s="58"/>
      <c r="H72" s="44">
        <f t="shared" si="9"/>
        <v>156813.91</v>
      </c>
      <c r="I72" s="17">
        <v>4910.05</v>
      </c>
      <c r="J72" s="13">
        <f t="shared" si="10"/>
        <v>58920.600000000006</v>
      </c>
      <c r="K72" s="13">
        <v>3227.1</v>
      </c>
      <c r="L72" s="69">
        <v>4910.05</v>
      </c>
      <c r="M72" s="1"/>
    </row>
    <row r="73" spans="1:13" ht="12.75">
      <c r="A73" s="25" t="s">
        <v>72</v>
      </c>
      <c r="B73" s="58">
        <v>26965.4</v>
      </c>
      <c r="C73" s="12">
        <f t="shared" si="8"/>
        <v>3458.3999999999996</v>
      </c>
      <c r="D73" s="71"/>
      <c r="E73" s="27"/>
      <c r="F73" s="53">
        <f t="shared" si="11"/>
        <v>30423.800000000003</v>
      </c>
      <c r="G73" s="58"/>
      <c r="H73" s="44">
        <f t="shared" si="9"/>
        <v>30423.800000000003</v>
      </c>
      <c r="I73" s="17">
        <v>1186.34</v>
      </c>
      <c r="J73" s="13">
        <f t="shared" si="10"/>
        <v>14236.079999999998</v>
      </c>
      <c r="K73" s="13">
        <v>779.71</v>
      </c>
      <c r="L73" s="69">
        <v>1152.8</v>
      </c>
      <c r="M73" s="1"/>
    </row>
    <row r="74" spans="1:13" ht="12.75">
      <c r="A74" s="25" t="s">
        <v>73</v>
      </c>
      <c r="B74" s="64">
        <v>3817.85</v>
      </c>
      <c r="C74" s="12">
        <f t="shared" si="8"/>
        <v>0</v>
      </c>
      <c r="D74" s="71"/>
      <c r="E74" s="27"/>
      <c r="F74" s="53">
        <f t="shared" si="11"/>
        <v>3817.85</v>
      </c>
      <c r="G74" s="64"/>
      <c r="H74" s="44">
        <f t="shared" si="9"/>
        <v>3817.85</v>
      </c>
      <c r="I74" s="17">
        <v>1864.97</v>
      </c>
      <c r="J74" s="13">
        <f t="shared" si="10"/>
        <v>22379.64</v>
      </c>
      <c r="K74" s="13">
        <v>1225.74</v>
      </c>
      <c r="L74" s="69">
        <v>0</v>
      </c>
      <c r="M74" s="1"/>
    </row>
    <row r="75" spans="1:13" ht="12.75">
      <c r="A75" s="67" t="s">
        <v>74</v>
      </c>
      <c r="B75" s="58">
        <v>139277.52</v>
      </c>
      <c r="C75" s="12">
        <f t="shared" si="8"/>
        <v>0</v>
      </c>
      <c r="D75" s="71"/>
      <c r="E75" s="27"/>
      <c r="F75" s="53">
        <f t="shared" si="11"/>
        <v>139277.52</v>
      </c>
      <c r="G75" s="58"/>
      <c r="H75" s="44">
        <f t="shared" si="9"/>
        <v>139277.52</v>
      </c>
      <c r="I75" s="17">
        <v>13249.49</v>
      </c>
      <c r="J75" s="13">
        <f t="shared" si="10"/>
        <v>158993.88</v>
      </c>
      <c r="K75" s="13">
        <v>8708.15</v>
      </c>
      <c r="L75" s="69">
        <v>0</v>
      </c>
      <c r="M75" s="1"/>
    </row>
    <row r="76" spans="1:13" ht="12.75">
      <c r="A76" s="25" t="s">
        <v>5</v>
      </c>
      <c r="B76" s="58">
        <v>-13355.71</v>
      </c>
      <c r="C76" s="12">
        <f t="shared" si="8"/>
        <v>9291.599999999999</v>
      </c>
      <c r="D76" s="71"/>
      <c r="E76" s="27"/>
      <c r="F76" s="53">
        <f t="shared" si="11"/>
        <v>-4064.1100000000006</v>
      </c>
      <c r="G76" s="58"/>
      <c r="H76" s="44">
        <f t="shared" si="9"/>
        <v>-4064.1100000000006</v>
      </c>
      <c r="I76" s="17">
        <v>3022.44</v>
      </c>
      <c r="J76" s="13">
        <f t="shared" si="10"/>
        <v>36269.28</v>
      </c>
      <c r="K76" s="13">
        <v>3227.1</v>
      </c>
      <c r="L76" s="69">
        <v>3097.2</v>
      </c>
      <c r="M76" s="1"/>
    </row>
    <row r="77" spans="1:13" ht="12.75">
      <c r="A77" s="25" t="s">
        <v>4</v>
      </c>
      <c r="B77" s="58">
        <v>59782.8</v>
      </c>
      <c r="C77" s="12">
        <f t="shared" si="8"/>
        <v>15382.800000000001</v>
      </c>
      <c r="D77" s="71"/>
      <c r="E77" s="27"/>
      <c r="F77" s="53">
        <f t="shared" si="11"/>
        <v>75165.6</v>
      </c>
      <c r="G77" s="58"/>
      <c r="H77" s="44">
        <f t="shared" si="9"/>
        <v>75165.6</v>
      </c>
      <c r="I77" s="17">
        <v>4837.04</v>
      </c>
      <c r="J77" s="13">
        <f t="shared" si="10"/>
        <v>58044.479999999996</v>
      </c>
      <c r="K77" s="13">
        <v>3179.11</v>
      </c>
      <c r="L77" s="69">
        <v>5127.6</v>
      </c>
      <c r="M77" s="1"/>
    </row>
    <row r="78" spans="1:13" ht="12.75">
      <c r="A78" s="24" t="s">
        <v>75</v>
      </c>
      <c r="B78" s="58">
        <v>-17255.09</v>
      </c>
      <c r="C78" s="12">
        <f t="shared" si="8"/>
        <v>8450.73</v>
      </c>
      <c r="D78" s="71"/>
      <c r="E78" s="27"/>
      <c r="F78" s="53">
        <f t="shared" si="11"/>
        <v>-8804.36</v>
      </c>
      <c r="G78" s="58"/>
      <c r="H78" s="44">
        <f t="shared" si="9"/>
        <v>-8804.36</v>
      </c>
      <c r="I78" s="17">
        <v>2816.91</v>
      </c>
      <c r="J78" s="13">
        <f t="shared" si="10"/>
        <v>33802.92</v>
      </c>
      <c r="K78" s="13">
        <v>1851.11</v>
      </c>
      <c r="L78" s="69">
        <v>2816.91</v>
      </c>
      <c r="M78" s="1"/>
    </row>
    <row r="79" spans="1:13" ht="12.75">
      <c r="A79" s="24" t="s">
        <v>76</v>
      </c>
      <c r="B79" s="58">
        <v>86590.58</v>
      </c>
      <c r="C79" s="12">
        <f t="shared" si="8"/>
        <v>14092.439999999999</v>
      </c>
      <c r="D79" s="71"/>
      <c r="E79" s="27"/>
      <c r="F79" s="53">
        <f t="shared" si="11"/>
        <v>100683.02</v>
      </c>
      <c r="G79" s="58"/>
      <c r="H79" s="44">
        <f t="shared" si="9"/>
        <v>100683.02</v>
      </c>
      <c r="I79" s="17">
        <v>4094.55</v>
      </c>
      <c r="J79" s="13">
        <f t="shared" si="10"/>
        <v>49134.600000000006</v>
      </c>
      <c r="K79" s="13">
        <v>2352.83</v>
      </c>
      <c r="L79" s="69">
        <v>4697.48</v>
      </c>
      <c r="M79" s="1"/>
    </row>
    <row r="80" spans="1:13" ht="12.75">
      <c r="A80" s="24" t="s">
        <v>77</v>
      </c>
      <c r="B80" s="58">
        <v>115776.62</v>
      </c>
      <c r="C80" s="12">
        <f t="shared" si="8"/>
        <v>10671.42</v>
      </c>
      <c r="D80" s="71"/>
      <c r="E80" s="30"/>
      <c r="F80" s="53">
        <f t="shared" si="11"/>
        <v>126448.04</v>
      </c>
      <c r="G80" s="58"/>
      <c r="H80" s="44">
        <f t="shared" si="9"/>
        <v>126448.04</v>
      </c>
      <c r="I80" s="17">
        <v>3465.74</v>
      </c>
      <c r="J80" s="13">
        <f t="shared" si="10"/>
        <v>41588.88</v>
      </c>
      <c r="K80" s="13">
        <v>2277.48</v>
      </c>
      <c r="L80" s="69">
        <v>3557.14</v>
      </c>
      <c r="M80" s="1"/>
    </row>
    <row r="81" spans="1:13" ht="12.75">
      <c r="A81" s="24" t="s">
        <v>78</v>
      </c>
      <c r="B81" s="58">
        <v>6709.24</v>
      </c>
      <c r="C81" s="12">
        <f t="shared" si="8"/>
        <v>8249.849999999999</v>
      </c>
      <c r="D81" s="71"/>
      <c r="E81" s="30"/>
      <c r="F81" s="53">
        <f t="shared" si="11"/>
        <v>14959.089999999998</v>
      </c>
      <c r="G81" s="58"/>
      <c r="H81" s="44">
        <f t="shared" si="9"/>
        <v>14959.089999999998</v>
      </c>
      <c r="I81" s="17">
        <v>2780.51</v>
      </c>
      <c r="J81" s="13">
        <f t="shared" si="10"/>
        <v>33366.12</v>
      </c>
      <c r="K81" s="13">
        <v>1827.19</v>
      </c>
      <c r="L81" s="69">
        <v>2749.95</v>
      </c>
      <c r="M81" s="1"/>
    </row>
    <row r="82" spans="1:13" ht="12.75">
      <c r="A82" s="24" t="s">
        <v>79</v>
      </c>
      <c r="B82" s="58">
        <v>89266.93</v>
      </c>
      <c r="C82" s="12">
        <f t="shared" si="8"/>
        <v>8516.25</v>
      </c>
      <c r="D82" s="71"/>
      <c r="E82" s="27"/>
      <c r="F82" s="53">
        <f t="shared" si="11"/>
        <v>97783.18</v>
      </c>
      <c r="G82" s="58"/>
      <c r="H82" s="44">
        <f t="shared" si="9"/>
        <v>97783.18</v>
      </c>
      <c r="I82" s="17">
        <v>2838.75</v>
      </c>
      <c r="J82" s="13">
        <f t="shared" si="10"/>
        <v>34065</v>
      </c>
      <c r="K82" s="13">
        <v>1865.46</v>
      </c>
      <c r="L82" s="69">
        <v>2838.75</v>
      </c>
      <c r="M82" s="1"/>
    </row>
    <row r="83" spans="1:13" ht="12.75">
      <c r="A83" s="24" t="s">
        <v>80</v>
      </c>
      <c r="B83" s="58">
        <v>43336.43</v>
      </c>
      <c r="C83" s="12">
        <f t="shared" si="8"/>
        <v>8120.400000000001</v>
      </c>
      <c r="D83" s="71"/>
      <c r="E83" s="27"/>
      <c r="F83" s="53">
        <f t="shared" si="11"/>
        <v>51456.83</v>
      </c>
      <c r="G83" s="58"/>
      <c r="H83" s="44">
        <f t="shared" si="9"/>
        <v>51456.83</v>
      </c>
      <c r="I83" s="17">
        <v>2706.8</v>
      </c>
      <c r="J83" s="13">
        <f t="shared" si="10"/>
        <v>32481.600000000002</v>
      </c>
      <c r="K83" s="13">
        <v>1778.75</v>
      </c>
      <c r="L83" s="69">
        <v>2706.8</v>
      </c>
      <c r="M83" s="1"/>
    </row>
    <row r="84" spans="1:13" ht="12.75">
      <c r="A84" s="24" t="s">
        <v>3</v>
      </c>
      <c r="B84" s="58">
        <v>-67363.62</v>
      </c>
      <c r="C84" s="12">
        <f t="shared" si="8"/>
        <v>2696.9700000000003</v>
      </c>
      <c r="D84" s="71"/>
      <c r="E84" s="27"/>
      <c r="F84" s="53">
        <f t="shared" si="11"/>
        <v>-64666.649999999994</v>
      </c>
      <c r="G84" s="58"/>
      <c r="H84" s="44">
        <f t="shared" si="9"/>
        <v>-64666.649999999994</v>
      </c>
      <c r="I84" s="17">
        <v>898.99</v>
      </c>
      <c r="J84" s="13">
        <f t="shared" si="10"/>
        <v>10787.880000000001</v>
      </c>
      <c r="K84" s="13">
        <v>474.4</v>
      </c>
      <c r="L84" s="69">
        <v>898.99</v>
      </c>
      <c r="M84" s="1"/>
    </row>
    <row r="85" spans="1:13" ht="12.75">
      <c r="A85" s="20"/>
      <c r="B85" s="58"/>
      <c r="C85" s="12">
        <f t="shared" si="8"/>
        <v>0</v>
      </c>
      <c r="D85" s="71"/>
      <c r="E85" s="28"/>
      <c r="F85" s="53">
        <f t="shared" si="11"/>
        <v>0</v>
      </c>
      <c r="G85" s="58"/>
      <c r="H85" s="44">
        <f t="shared" si="9"/>
        <v>0</v>
      </c>
      <c r="I85" s="17"/>
      <c r="J85" s="13">
        <f t="shared" si="10"/>
        <v>0</v>
      </c>
      <c r="K85" s="13"/>
      <c r="L85" s="69"/>
      <c r="M85" s="1"/>
    </row>
    <row r="86" spans="1:13" ht="12.75">
      <c r="A86" s="24" t="s">
        <v>81</v>
      </c>
      <c r="B86" s="58">
        <v>2633.89</v>
      </c>
      <c r="C86" s="12">
        <f t="shared" si="8"/>
        <v>14217.18</v>
      </c>
      <c r="D86" s="71"/>
      <c r="E86" s="27"/>
      <c r="F86" s="53">
        <f t="shared" si="11"/>
        <v>16851.07</v>
      </c>
      <c r="G86" s="58"/>
      <c r="H86" s="44">
        <f t="shared" si="9"/>
        <v>16851.07</v>
      </c>
      <c r="I86" s="17">
        <v>4739.06</v>
      </c>
      <c r="J86" s="13">
        <f t="shared" si="10"/>
        <v>56868.72</v>
      </c>
      <c r="K86" s="13">
        <v>3010.99</v>
      </c>
      <c r="L86" s="69">
        <v>4739.06</v>
      </c>
      <c r="M86" s="1"/>
    </row>
    <row r="87" spans="1:13" ht="12.75">
      <c r="A87" s="20" t="s">
        <v>82</v>
      </c>
      <c r="B87" s="58">
        <v>14105.57</v>
      </c>
      <c r="C87" s="12">
        <f t="shared" si="8"/>
        <v>1357.5</v>
      </c>
      <c r="D87" s="71"/>
      <c r="E87" s="35"/>
      <c r="F87" s="53">
        <f t="shared" si="11"/>
        <v>15463.07</v>
      </c>
      <c r="G87" s="58"/>
      <c r="H87" s="44">
        <f t="shared" si="9"/>
        <v>15463.07</v>
      </c>
      <c r="I87" s="17">
        <v>452.5</v>
      </c>
      <c r="J87" s="13">
        <f t="shared" si="10"/>
        <v>5430</v>
      </c>
      <c r="K87" s="13">
        <v>249.78</v>
      </c>
      <c r="L87" s="69">
        <v>452.5</v>
      </c>
      <c r="M87" s="1"/>
    </row>
    <row r="88" spans="1:13" ht="12.75">
      <c r="A88" s="20" t="s">
        <v>83</v>
      </c>
      <c r="B88" s="58">
        <v>6044.22</v>
      </c>
      <c r="C88" s="12">
        <f t="shared" si="8"/>
        <v>506.93999999999994</v>
      </c>
      <c r="D88" s="71"/>
      <c r="E88" s="28"/>
      <c r="F88" s="53">
        <v>6044.22</v>
      </c>
      <c r="G88" s="58"/>
      <c r="H88" s="44">
        <f t="shared" si="9"/>
        <v>6044.22</v>
      </c>
      <c r="I88" s="17">
        <v>168.98</v>
      </c>
      <c r="J88" s="13">
        <f t="shared" si="10"/>
        <v>2027.7599999999998</v>
      </c>
      <c r="K88" s="13">
        <v>107.11</v>
      </c>
      <c r="L88" s="69">
        <v>168.98</v>
      </c>
      <c r="M88" s="1"/>
    </row>
    <row r="89" spans="1:13" ht="12.75">
      <c r="A89" s="20" t="s">
        <v>84</v>
      </c>
      <c r="B89" s="58">
        <v>1022.26</v>
      </c>
      <c r="C89" s="12">
        <f t="shared" si="8"/>
        <v>442.5</v>
      </c>
      <c r="D89" s="71"/>
      <c r="E89" s="27"/>
      <c r="F89" s="53">
        <f>B89+C89-D89</f>
        <v>1464.76</v>
      </c>
      <c r="G89" s="58"/>
      <c r="H89" s="44">
        <f t="shared" si="9"/>
        <v>1464.76</v>
      </c>
      <c r="I89" s="17">
        <v>147.5</v>
      </c>
      <c r="J89" s="13">
        <f t="shared" si="10"/>
        <v>1770</v>
      </c>
      <c r="K89" s="13">
        <v>93.5</v>
      </c>
      <c r="L89" s="69">
        <v>147.5</v>
      </c>
      <c r="M89" s="1"/>
    </row>
    <row r="90" spans="1:13" ht="12.75">
      <c r="A90" s="8" t="s">
        <v>85</v>
      </c>
      <c r="B90" s="58">
        <v>9213.3</v>
      </c>
      <c r="C90" s="12">
        <f t="shared" si="8"/>
        <v>1348.02</v>
      </c>
      <c r="D90" s="71"/>
      <c r="E90" s="27"/>
      <c r="F90" s="53">
        <f>B90+C90-D90</f>
        <v>10561.32</v>
      </c>
      <c r="G90" s="58"/>
      <c r="H90" s="44">
        <f t="shared" si="9"/>
        <v>10561.32</v>
      </c>
      <c r="I90" s="17">
        <v>449.34</v>
      </c>
      <c r="J90" s="13">
        <f t="shared" si="10"/>
        <v>5392.08</v>
      </c>
      <c r="K90" s="13">
        <v>284.84</v>
      </c>
      <c r="L90" s="69">
        <v>449.34</v>
      </c>
      <c r="M90" s="1"/>
    </row>
    <row r="91" spans="1:13" ht="13.5" thickBot="1">
      <c r="A91" s="36"/>
      <c r="B91" s="54"/>
      <c r="C91" s="37"/>
      <c r="D91" s="37"/>
      <c r="E91" s="38"/>
      <c r="F91" s="54"/>
      <c r="H91" s="45"/>
      <c r="I91" s="18"/>
      <c r="J91" s="1"/>
      <c r="K91" s="1"/>
      <c r="L91" s="69"/>
      <c r="M91" s="1"/>
    </row>
    <row r="92" spans="1:13" ht="13.5" thickBot="1">
      <c r="A92" s="39" t="s">
        <v>86</v>
      </c>
      <c r="B92" s="55">
        <f>SUM(B6:B91)</f>
        <v>1197964.9200000002</v>
      </c>
      <c r="C92" s="40">
        <f>SUM(C6:C91)</f>
        <v>441373.44</v>
      </c>
      <c r="D92" s="40">
        <f>SUM(D6:D91)</f>
        <v>0</v>
      </c>
      <c r="E92" s="41"/>
      <c r="F92" s="55">
        <f aca="true" t="shared" si="12" ref="F92:M92">SUM(F6:F91)</f>
        <v>1638831.4200000004</v>
      </c>
      <c r="G92" s="55">
        <f t="shared" si="12"/>
        <v>0</v>
      </c>
      <c r="H92" s="49">
        <f t="shared" si="12"/>
        <v>1638831.4200000004</v>
      </c>
      <c r="I92" s="19">
        <f t="shared" si="12"/>
        <v>157011.27</v>
      </c>
      <c r="J92" s="10">
        <f t="shared" si="12"/>
        <v>1884135.24</v>
      </c>
      <c r="K92" s="10">
        <f t="shared" si="12"/>
        <v>102429.13000000003</v>
      </c>
      <c r="L92" s="70">
        <f t="shared" si="12"/>
        <v>147632.88</v>
      </c>
      <c r="M92" s="70">
        <f t="shared" si="12"/>
        <v>6810.799999999999</v>
      </c>
    </row>
    <row r="93" spans="6:8" ht="12.75">
      <c r="F93" s="42"/>
      <c r="G93" s="42"/>
      <c r="H93" s="42"/>
    </row>
    <row r="94" spans="7:8" ht="12.75">
      <c r="G94" s="46"/>
      <c r="H94" s="46"/>
    </row>
    <row r="95" spans="7:8" ht="12.75">
      <c r="G95" s="46"/>
      <c r="H95" s="46"/>
    </row>
    <row r="96" spans="6:8" ht="12.75">
      <c r="F96" s="42"/>
      <c r="G96" s="42"/>
      <c r="H96" s="42"/>
    </row>
    <row r="97" spans="1:8" ht="12.75">
      <c r="A97" s="7"/>
      <c r="F97" s="42"/>
      <c r="G97" s="42"/>
      <c r="H97" s="42"/>
    </row>
    <row r="98" spans="6:8" ht="12.75">
      <c r="F98" s="42"/>
      <c r="G98" s="42"/>
      <c r="H98" s="42"/>
    </row>
    <row r="99" spans="6:8" ht="12.75">
      <c r="F99" s="42"/>
      <c r="G99" s="42"/>
      <c r="H99" s="42"/>
    </row>
  </sheetData>
  <sheetProtection/>
  <mergeCells count="15">
    <mergeCell ref="D4:D5"/>
    <mergeCell ref="E4:E5"/>
    <mergeCell ref="F4:F5"/>
    <mergeCell ref="G4:G5"/>
    <mergeCell ref="H4:H5"/>
    <mergeCell ref="M4:M5"/>
    <mergeCell ref="I4:I5"/>
    <mergeCell ref="J4:J5"/>
    <mergeCell ref="K4:K5"/>
    <mergeCell ref="L4:L5"/>
    <mergeCell ref="A1:H1"/>
    <mergeCell ref="A2:H2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40.7109375" style="0" customWidth="1"/>
    <col min="6" max="11" width="12.7109375" style="0" customWidth="1"/>
  </cols>
  <sheetData>
    <row r="1" spans="1:11" ht="15.75">
      <c r="A1" s="76" t="s">
        <v>96</v>
      </c>
      <c r="B1" s="76"/>
      <c r="C1" s="76"/>
      <c r="D1" s="76"/>
      <c r="E1" s="76"/>
      <c r="F1" s="76"/>
      <c r="G1" s="76"/>
      <c r="H1" s="76"/>
      <c r="I1" s="29"/>
      <c r="J1" s="29"/>
      <c r="K1" s="29"/>
    </row>
    <row r="2" spans="1:11" ht="15.75">
      <c r="A2" s="76" t="s">
        <v>218</v>
      </c>
      <c r="B2" s="76"/>
      <c r="C2" s="76"/>
      <c r="D2" s="76"/>
      <c r="E2" s="76"/>
      <c r="F2" s="76"/>
      <c r="G2" s="76"/>
      <c r="H2" s="76"/>
      <c r="I2" s="29"/>
      <c r="J2" s="29"/>
      <c r="K2" s="29"/>
    </row>
    <row r="3" spans="6:8" ht="13.5" thickBot="1">
      <c r="F3" s="42"/>
      <c r="G3" s="42"/>
      <c r="H3" s="42"/>
    </row>
    <row r="4" spans="1:11" ht="36" customHeight="1">
      <c r="A4" s="77" t="s">
        <v>0</v>
      </c>
      <c r="B4" s="79" t="s">
        <v>172</v>
      </c>
      <c r="C4" s="81" t="s">
        <v>214</v>
      </c>
      <c r="D4" s="83" t="s">
        <v>215</v>
      </c>
      <c r="E4" s="85" t="s">
        <v>224</v>
      </c>
      <c r="F4" s="87" t="s">
        <v>216</v>
      </c>
      <c r="G4" s="87" t="s">
        <v>217</v>
      </c>
      <c r="H4" s="89" t="s">
        <v>163</v>
      </c>
      <c r="I4" s="74" t="s">
        <v>87</v>
      </c>
      <c r="J4" s="75" t="s">
        <v>90</v>
      </c>
      <c r="K4" s="74" t="s">
        <v>173</v>
      </c>
    </row>
    <row r="5" spans="1:11" ht="36" customHeight="1" thickBot="1">
      <c r="A5" s="78"/>
      <c r="B5" s="80"/>
      <c r="C5" s="82"/>
      <c r="D5" s="84"/>
      <c r="E5" s="86"/>
      <c r="F5" s="88"/>
      <c r="G5" s="88"/>
      <c r="H5" s="90"/>
      <c r="I5" s="74"/>
      <c r="J5" s="75"/>
      <c r="K5" s="74"/>
    </row>
    <row r="6" spans="1:11" ht="12.75">
      <c r="A6" s="62" t="s">
        <v>6</v>
      </c>
      <c r="B6" s="51"/>
      <c r="C6" s="31">
        <v>0</v>
      </c>
      <c r="D6" s="31">
        <v>0</v>
      </c>
      <c r="E6" s="32"/>
      <c r="F6" s="51"/>
      <c r="G6" s="57"/>
      <c r="H6" s="43">
        <f aca="true" t="shared" si="0" ref="H6:H37">F6-G6</f>
        <v>0</v>
      </c>
      <c r="I6" s="17">
        <v>0</v>
      </c>
      <c r="J6" s="13">
        <f aca="true" t="shared" si="1" ref="J6:J37">12*I6</f>
        <v>0</v>
      </c>
      <c r="K6" s="13"/>
    </row>
    <row r="7" spans="1:11" ht="12.75">
      <c r="A7" s="22" t="s">
        <v>7</v>
      </c>
      <c r="B7" s="52"/>
      <c r="C7" s="12"/>
      <c r="D7" s="12"/>
      <c r="E7" s="26"/>
      <c r="F7" s="52"/>
      <c r="G7" s="58"/>
      <c r="H7" s="44">
        <f t="shared" si="0"/>
        <v>0</v>
      </c>
      <c r="I7" s="17">
        <v>0</v>
      </c>
      <c r="J7" s="13">
        <f t="shared" si="1"/>
        <v>0</v>
      </c>
      <c r="K7" s="13"/>
    </row>
    <row r="8" spans="1:11" ht="12.75">
      <c r="A8" s="20" t="s">
        <v>8</v>
      </c>
      <c r="B8" s="53">
        <v>23723.87</v>
      </c>
      <c r="C8" s="12">
        <f aca="true" t="shared" si="2" ref="C8:C37">3*I8</f>
        <v>7496.82</v>
      </c>
      <c r="D8" s="12">
        <v>9977.17</v>
      </c>
      <c r="E8" s="27" t="s">
        <v>225</v>
      </c>
      <c r="F8" s="53">
        <f aca="true" t="shared" si="3" ref="F8:F39">B8+C8-D8</f>
        <v>21243.519999999997</v>
      </c>
      <c r="G8" s="58"/>
      <c r="H8" s="44">
        <f t="shared" si="0"/>
        <v>21243.519999999997</v>
      </c>
      <c r="I8" s="17">
        <v>2498.94</v>
      </c>
      <c r="J8" s="13">
        <f t="shared" si="1"/>
        <v>29987.28</v>
      </c>
      <c r="K8" s="13">
        <v>1738.53</v>
      </c>
    </row>
    <row r="9" spans="1:11" ht="12.75">
      <c r="A9" s="20" t="s">
        <v>9</v>
      </c>
      <c r="B9" s="53">
        <v>-2301.33</v>
      </c>
      <c r="C9" s="12">
        <f t="shared" si="2"/>
        <v>5989.799999999999</v>
      </c>
      <c r="D9" s="12">
        <v>527.73</v>
      </c>
      <c r="E9" s="27"/>
      <c r="F9" s="53">
        <f t="shared" si="3"/>
        <v>3160.7399999999993</v>
      </c>
      <c r="G9" s="58"/>
      <c r="H9" s="44">
        <f t="shared" si="0"/>
        <v>3160.7399999999993</v>
      </c>
      <c r="I9" s="17">
        <v>1996.6</v>
      </c>
      <c r="J9" s="13">
        <f t="shared" si="1"/>
        <v>23959.199999999997</v>
      </c>
      <c r="K9" s="13">
        <v>1261.75</v>
      </c>
    </row>
    <row r="10" spans="1:11" ht="12.75">
      <c r="A10" s="20" t="s">
        <v>10</v>
      </c>
      <c r="B10" s="53">
        <v>-79622.58</v>
      </c>
      <c r="C10" s="12">
        <f t="shared" si="2"/>
        <v>6050.85</v>
      </c>
      <c r="D10" s="12">
        <v>1165.13</v>
      </c>
      <c r="E10" s="33" t="s">
        <v>226</v>
      </c>
      <c r="F10" s="53">
        <f t="shared" si="3"/>
        <v>-74736.86</v>
      </c>
      <c r="G10" s="58"/>
      <c r="H10" s="44">
        <f t="shared" si="0"/>
        <v>-74736.86</v>
      </c>
      <c r="I10" s="17">
        <v>2016.95</v>
      </c>
      <c r="J10" s="13">
        <f t="shared" si="1"/>
        <v>24203.4</v>
      </c>
      <c r="K10" s="13">
        <v>1273.36</v>
      </c>
    </row>
    <row r="11" spans="1:11" ht="12.75">
      <c r="A11" s="20" t="s">
        <v>11</v>
      </c>
      <c r="B11" s="53">
        <v>-9516.32</v>
      </c>
      <c r="C11" s="12">
        <f t="shared" si="2"/>
        <v>6123.84</v>
      </c>
      <c r="D11" s="12">
        <v>2733.74</v>
      </c>
      <c r="E11" s="27" t="s">
        <v>227</v>
      </c>
      <c r="F11" s="53">
        <f t="shared" si="3"/>
        <v>-6126.219999999999</v>
      </c>
      <c r="G11" s="58"/>
      <c r="H11" s="44">
        <f t="shared" si="0"/>
        <v>-6126.219999999999</v>
      </c>
      <c r="I11" s="17">
        <v>2041.28</v>
      </c>
      <c r="J11" s="13">
        <f t="shared" si="1"/>
        <v>24495.36</v>
      </c>
      <c r="K11" s="13">
        <v>1293.3</v>
      </c>
    </row>
    <row r="12" spans="1:11" ht="12.75">
      <c r="A12" s="20" t="s">
        <v>12</v>
      </c>
      <c r="B12" s="53">
        <v>-3894.57</v>
      </c>
      <c r="C12" s="12">
        <f t="shared" si="2"/>
        <v>6289.049999999999</v>
      </c>
      <c r="D12" s="12">
        <v>547.29</v>
      </c>
      <c r="E12" s="27"/>
      <c r="F12" s="53">
        <f t="shared" si="3"/>
        <v>1847.1899999999991</v>
      </c>
      <c r="G12" s="58"/>
      <c r="H12" s="44">
        <f t="shared" si="0"/>
        <v>1847.1899999999991</v>
      </c>
      <c r="I12" s="17">
        <v>2096.35</v>
      </c>
      <c r="J12" s="13">
        <f t="shared" si="1"/>
        <v>25156.199999999997</v>
      </c>
      <c r="K12" s="13">
        <v>1324.6</v>
      </c>
    </row>
    <row r="13" spans="1:11" ht="12.75">
      <c r="A13" s="20" t="s">
        <v>13</v>
      </c>
      <c r="B13" s="53">
        <v>-14753.18</v>
      </c>
      <c r="C13" s="12">
        <f t="shared" si="2"/>
        <v>6159.75</v>
      </c>
      <c r="D13" s="12">
        <v>1203.62</v>
      </c>
      <c r="E13" s="27" t="s">
        <v>228</v>
      </c>
      <c r="F13" s="53">
        <f t="shared" si="3"/>
        <v>-9797.05</v>
      </c>
      <c r="G13" s="58"/>
      <c r="H13" s="44">
        <f t="shared" si="0"/>
        <v>-9797.05</v>
      </c>
      <c r="I13" s="17">
        <v>2053.25</v>
      </c>
      <c r="J13" s="13">
        <f t="shared" si="1"/>
        <v>24639</v>
      </c>
      <c r="K13" s="13">
        <v>1296.07</v>
      </c>
    </row>
    <row r="14" spans="1:11" ht="22.5">
      <c r="A14" s="21" t="s">
        <v>14</v>
      </c>
      <c r="B14" s="53">
        <v>49519.12</v>
      </c>
      <c r="C14" s="12">
        <f t="shared" si="2"/>
        <v>9725.61</v>
      </c>
      <c r="D14" s="12">
        <v>2120.21</v>
      </c>
      <c r="E14" s="30" t="s">
        <v>229</v>
      </c>
      <c r="F14" s="53">
        <f t="shared" si="3"/>
        <v>57124.520000000004</v>
      </c>
      <c r="G14" s="58"/>
      <c r="H14" s="44">
        <f t="shared" si="0"/>
        <v>57124.520000000004</v>
      </c>
      <c r="I14" s="17">
        <v>3241.87</v>
      </c>
      <c r="J14" s="13">
        <f t="shared" si="1"/>
        <v>38902.44</v>
      </c>
      <c r="K14" s="13">
        <v>2057.78</v>
      </c>
    </row>
    <row r="15" spans="1:11" ht="12.75">
      <c r="A15" s="20" t="s">
        <v>15</v>
      </c>
      <c r="B15" s="53">
        <v>-1147.02</v>
      </c>
      <c r="C15" s="12">
        <f t="shared" si="2"/>
        <v>6016.11</v>
      </c>
      <c r="D15" s="12">
        <v>5232</v>
      </c>
      <c r="E15" s="27" t="s">
        <v>230</v>
      </c>
      <c r="F15" s="53">
        <f t="shared" si="3"/>
        <v>-362.90999999999985</v>
      </c>
      <c r="G15" s="58"/>
      <c r="H15" s="44">
        <f t="shared" si="0"/>
        <v>-362.90999999999985</v>
      </c>
      <c r="I15" s="17">
        <v>2005.37</v>
      </c>
      <c r="J15" s="13">
        <f t="shared" si="1"/>
        <v>24064.44</v>
      </c>
      <c r="K15" s="13">
        <v>1268.81</v>
      </c>
    </row>
    <row r="16" spans="1:11" ht="12.75">
      <c r="A16" s="20" t="s">
        <v>16</v>
      </c>
      <c r="B16" s="53">
        <v>90260.36</v>
      </c>
      <c r="C16" s="12">
        <f t="shared" si="2"/>
        <v>9201</v>
      </c>
      <c r="D16" s="12">
        <v>15081.25</v>
      </c>
      <c r="E16" s="30" t="s">
        <v>231</v>
      </c>
      <c r="F16" s="53">
        <f t="shared" si="3"/>
        <v>84380.11</v>
      </c>
      <c r="G16" s="58"/>
      <c r="H16" s="44">
        <f t="shared" si="0"/>
        <v>84380.11</v>
      </c>
      <c r="I16" s="17">
        <v>3067</v>
      </c>
      <c r="J16" s="13">
        <f t="shared" si="1"/>
        <v>36804</v>
      </c>
      <c r="K16" s="13">
        <v>1992.38</v>
      </c>
    </row>
    <row r="17" spans="1:11" ht="12.75">
      <c r="A17" s="20" t="s">
        <v>17</v>
      </c>
      <c r="B17" s="53">
        <v>10817.27</v>
      </c>
      <c r="C17" s="12">
        <f t="shared" si="2"/>
        <v>2069.31</v>
      </c>
      <c r="D17" s="12">
        <v>0</v>
      </c>
      <c r="E17" s="30"/>
      <c r="F17" s="53">
        <f t="shared" si="3"/>
        <v>12886.58</v>
      </c>
      <c r="G17" s="58"/>
      <c r="H17" s="44">
        <f t="shared" si="0"/>
        <v>12886.58</v>
      </c>
      <c r="I17" s="17">
        <v>689.77</v>
      </c>
      <c r="J17" s="13">
        <f t="shared" si="1"/>
        <v>8277.24</v>
      </c>
      <c r="K17" s="13">
        <v>438.91</v>
      </c>
    </row>
    <row r="18" spans="1:11" ht="12.75">
      <c r="A18" s="20" t="s">
        <v>18</v>
      </c>
      <c r="B18" s="53">
        <v>2590.55</v>
      </c>
      <c r="C18" s="12">
        <f t="shared" si="2"/>
        <v>1410.33</v>
      </c>
      <c r="D18" s="12">
        <v>0</v>
      </c>
      <c r="E18" s="27"/>
      <c r="F18" s="53">
        <f t="shared" si="3"/>
        <v>4000.88</v>
      </c>
      <c r="G18" s="58"/>
      <c r="H18" s="44">
        <f t="shared" si="0"/>
        <v>4000.88</v>
      </c>
      <c r="I18" s="17">
        <v>470.11</v>
      </c>
      <c r="J18" s="13">
        <f t="shared" si="1"/>
        <v>5641.32</v>
      </c>
      <c r="K18" s="13">
        <v>298</v>
      </c>
    </row>
    <row r="19" spans="1:11" ht="12.75">
      <c r="A19" s="20" t="s">
        <v>19</v>
      </c>
      <c r="B19" s="53">
        <v>48754.63</v>
      </c>
      <c r="C19" s="12">
        <f t="shared" si="2"/>
        <v>6058.0199999999995</v>
      </c>
      <c r="D19" s="12">
        <v>527.73</v>
      </c>
      <c r="E19" s="27"/>
      <c r="F19" s="53">
        <f t="shared" si="3"/>
        <v>54284.91999999999</v>
      </c>
      <c r="G19" s="58"/>
      <c r="H19" s="44">
        <f t="shared" si="0"/>
        <v>54284.91999999999</v>
      </c>
      <c r="I19" s="17">
        <v>2019.34</v>
      </c>
      <c r="J19" s="13">
        <f t="shared" si="1"/>
        <v>24232.079999999998</v>
      </c>
      <c r="K19" s="13">
        <v>1284.21</v>
      </c>
    </row>
    <row r="20" spans="1:11" ht="12.75">
      <c r="A20" s="20" t="s">
        <v>20</v>
      </c>
      <c r="B20" s="53">
        <v>1637.11</v>
      </c>
      <c r="C20" s="12">
        <f t="shared" si="2"/>
        <v>3582.63</v>
      </c>
      <c r="D20" s="12">
        <v>764.54</v>
      </c>
      <c r="E20" s="27" t="s">
        <v>232</v>
      </c>
      <c r="F20" s="53">
        <f t="shared" si="3"/>
        <v>4455.2</v>
      </c>
      <c r="G20" s="58"/>
      <c r="H20" s="44">
        <f t="shared" si="0"/>
        <v>4455.2</v>
      </c>
      <c r="I20" s="17">
        <v>1194.21</v>
      </c>
      <c r="J20" s="13">
        <f t="shared" si="1"/>
        <v>14330.52</v>
      </c>
      <c r="K20" s="13">
        <v>756.95</v>
      </c>
    </row>
    <row r="21" spans="1:11" ht="12.75">
      <c r="A21" s="20" t="s">
        <v>21</v>
      </c>
      <c r="B21" s="53">
        <v>-17206.17</v>
      </c>
      <c r="C21" s="12">
        <f t="shared" si="2"/>
        <v>3027.21</v>
      </c>
      <c r="D21" s="12">
        <v>527.73</v>
      </c>
      <c r="E21" s="27"/>
      <c r="F21" s="53">
        <f t="shared" si="3"/>
        <v>-14706.689999999999</v>
      </c>
      <c r="G21" s="58"/>
      <c r="H21" s="44">
        <f t="shared" si="0"/>
        <v>-14706.689999999999</v>
      </c>
      <c r="I21" s="17">
        <v>1009.07</v>
      </c>
      <c r="J21" s="13">
        <f t="shared" si="1"/>
        <v>12108.84</v>
      </c>
      <c r="K21" s="13">
        <v>388.81</v>
      </c>
    </row>
    <row r="22" spans="1:11" ht="12.75">
      <c r="A22" s="20" t="s">
        <v>22</v>
      </c>
      <c r="B22" s="53">
        <v>-20957.07</v>
      </c>
      <c r="C22" s="12">
        <f t="shared" si="2"/>
        <v>3193.5</v>
      </c>
      <c r="D22" s="12">
        <v>540.77</v>
      </c>
      <c r="E22" s="27"/>
      <c r="F22" s="53">
        <f t="shared" si="3"/>
        <v>-18304.34</v>
      </c>
      <c r="G22" s="58"/>
      <c r="H22" s="44">
        <f t="shared" si="0"/>
        <v>-18304.34</v>
      </c>
      <c r="I22" s="17">
        <v>1064.5</v>
      </c>
      <c r="J22" s="13">
        <f t="shared" si="1"/>
        <v>12774</v>
      </c>
      <c r="K22" s="13">
        <v>750.18</v>
      </c>
    </row>
    <row r="23" spans="1:11" ht="12.75">
      <c r="A23" s="20" t="s">
        <v>23</v>
      </c>
      <c r="B23" s="53">
        <v>17373.33</v>
      </c>
      <c r="C23" s="12">
        <f t="shared" si="2"/>
        <v>5956.200000000001</v>
      </c>
      <c r="D23" s="12">
        <v>527.73</v>
      </c>
      <c r="E23" s="27"/>
      <c r="F23" s="53">
        <f t="shared" si="3"/>
        <v>22801.800000000003</v>
      </c>
      <c r="G23" s="58"/>
      <c r="H23" s="44">
        <f t="shared" si="0"/>
        <v>22801.800000000003</v>
      </c>
      <c r="I23" s="17">
        <v>1985.4</v>
      </c>
      <c r="J23" s="13">
        <f t="shared" si="1"/>
        <v>23824.800000000003</v>
      </c>
      <c r="K23" s="13">
        <v>1254.43</v>
      </c>
    </row>
    <row r="24" spans="1:11" ht="12.75">
      <c r="A24" s="20" t="s">
        <v>24</v>
      </c>
      <c r="B24" s="53">
        <v>-9910.01</v>
      </c>
      <c r="C24" s="12">
        <f t="shared" si="2"/>
        <v>317.04</v>
      </c>
      <c r="D24" s="12">
        <v>0</v>
      </c>
      <c r="E24" s="34"/>
      <c r="F24" s="53">
        <f t="shared" si="3"/>
        <v>-9592.97</v>
      </c>
      <c r="G24" s="58"/>
      <c r="H24" s="44">
        <f t="shared" si="0"/>
        <v>-9592.97</v>
      </c>
      <c r="I24" s="17">
        <v>105.68</v>
      </c>
      <c r="J24" s="13">
        <f t="shared" si="1"/>
        <v>1268.16</v>
      </c>
      <c r="K24" s="13">
        <v>66.99</v>
      </c>
    </row>
    <row r="25" spans="1:11" ht="12.75">
      <c r="A25" s="20" t="s">
        <v>25</v>
      </c>
      <c r="B25" s="53">
        <v>-9505.34</v>
      </c>
      <c r="C25" s="12">
        <f t="shared" si="2"/>
        <v>6219.599999999999</v>
      </c>
      <c r="D25" s="12">
        <v>1385.11</v>
      </c>
      <c r="E25" s="27" t="s">
        <v>233</v>
      </c>
      <c r="F25" s="53">
        <f t="shared" si="3"/>
        <v>-4670.85</v>
      </c>
      <c r="G25" s="58"/>
      <c r="H25" s="44">
        <f t="shared" si="0"/>
        <v>-4670.85</v>
      </c>
      <c r="I25" s="17">
        <v>2073.2</v>
      </c>
      <c r="J25" s="13">
        <f t="shared" si="1"/>
        <v>24878.399999999998</v>
      </c>
      <c r="K25" s="13">
        <v>1316.01</v>
      </c>
    </row>
    <row r="26" spans="1:11" ht="12.75">
      <c r="A26" s="20" t="s">
        <v>26</v>
      </c>
      <c r="B26" s="53">
        <v>37638.64</v>
      </c>
      <c r="C26" s="12">
        <f t="shared" si="2"/>
        <v>6170.549999999999</v>
      </c>
      <c r="D26" s="12">
        <v>540.77</v>
      </c>
      <c r="E26" s="27"/>
      <c r="F26" s="53">
        <f t="shared" si="3"/>
        <v>43268.420000000006</v>
      </c>
      <c r="G26" s="58"/>
      <c r="H26" s="44">
        <f t="shared" si="0"/>
        <v>43268.420000000006</v>
      </c>
      <c r="I26" s="17">
        <v>2056.85</v>
      </c>
      <c r="J26" s="13">
        <f t="shared" si="1"/>
        <v>24682.199999999997</v>
      </c>
      <c r="K26" s="13">
        <v>789</v>
      </c>
    </row>
    <row r="27" spans="1:11" ht="12.75">
      <c r="A27" s="20" t="s">
        <v>27</v>
      </c>
      <c r="B27" s="53">
        <v>-16237.09</v>
      </c>
      <c r="C27" s="12">
        <f t="shared" si="2"/>
        <v>2085.7799999999997</v>
      </c>
      <c r="D27" s="12">
        <v>3650.09</v>
      </c>
      <c r="E27" s="27" t="s">
        <v>234</v>
      </c>
      <c r="F27" s="53">
        <f t="shared" si="3"/>
        <v>-17801.4</v>
      </c>
      <c r="G27" s="58"/>
      <c r="H27" s="44">
        <f t="shared" si="0"/>
        <v>-17801.4</v>
      </c>
      <c r="I27" s="17">
        <v>695.26</v>
      </c>
      <c r="J27" s="13">
        <f t="shared" si="1"/>
        <v>8343.119999999999</v>
      </c>
      <c r="K27" s="13">
        <v>440.72</v>
      </c>
    </row>
    <row r="28" spans="1:11" ht="12.75">
      <c r="A28" s="20" t="s">
        <v>28</v>
      </c>
      <c r="B28" s="53">
        <v>9858.86</v>
      </c>
      <c r="C28" s="12">
        <f t="shared" si="2"/>
        <v>2015.16</v>
      </c>
      <c r="D28" s="12">
        <v>12540.85</v>
      </c>
      <c r="E28" s="27" t="s">
        <v>235</v>
      </c>
      <c r="F28" s="53">
        <f t="shared" si="3"/>
        <v>-666.8299999999999</v>
      </c>
      <c r="G28" s="58"/>
      <c r="H28" s="44">
        <f t="shared" si="0"/>
        <v>-666.8299999999999</v>
      </c>
      <c r="I28" s="17">
        <v>671.72</v>
      </c>
      <c r="J28" s="13">
        <f t="shared" si="1"/>
        <v>8060.64</v>
      </c>
      <c r="K28" s="13">
        <v>388.79</v>
      </c>
    </row>
    <row r="29" spans="1:11" ht="12.75">
      <c r="A29" s="21" t="s">
        <v>29</v>
      </c>
      <c r="B29" s="53">
        <v>15657</v>
      </c>
      <c r="C29" s="12">
        <f t="shared" si="2"/>
        <v>6803.52</v>
      </c>
      <c r="D29" s="65">
        <v>6300.63</v>
      </c>
      <c r="E29" s="27" t="s">
        <v>236</v>
      </c>
      <c r="F29" s="53">
        <f t="shared" si="3"/>
        <v>16159.89</v>
      </c>
      <c r="G29" s="58"/>
      <c r="H29" s="44">
        <f t="shared" si="0"/>
        <v>16159.89</v>
      </c>
      <c r="I29" s="17">
        <v>2267.84</v>
      </c>
      <c r="J29" s="13">
        <f t="shared" si="1"/>
        <v>27214.08</v>
      </c>
      <c r="K29" s="13">
        <v>1490</v>
      </c>
    </row>
    <row r="30" spans="1:11" ht="12.75">
      <c r="A30" s="21" t="s">
        <v>30</v>
      </c>
      <c r="B30" s="53">
        <v>11972.02</v>
      </c>
      <c r="C30" s="12">
        <f t="shared" si="2"/>
        <v>6243.48</v>
      </c>
      <c r="D30" s="65">
        <v>7587.94</v>
      </c>
      <c r="E30" s="27" t="s">
        <v>237</v>
      </c>
      <c r="F30" s="53">
        <f t="shared" si="3"/>
        <v>10627.560000000001</v>
      </c>
      <c r="G30" s="58"/>
      <c r="H30" s="44">
        <f t="shared" si="0"/>
        <v>10627.560000000001</v>
      </c>
      <c r="I30" s="17">
        <v>2081.16</v>
      </c>
      <c r="J30" s="13">
        <f t="shared" si="1"/>
        <v>24973.92</v>
      </c>
      <c r="K30" s="13">
        <v>1321.02</v>
      </c>
    </row>
    <row r="31" spans="1:11" ht="12.75">
      <c r="A31" s="20" t="s">
        <v>31</v>
      </c>
      <c r="B31" s="53"/>
      <c r="C31" s="12">
        <f t="shared" si="2"/>
        <v>0</v>
      </c>
      <c r="D31" s="12">
        <v>0</v>
      </c>
      <c r="E31" s="28"/>
      <c r="F31" s="53">
        <f t="shared" si="3"/>
        <v>0</v>
      </c>
      <c r="G31" s="58"/>
      <c r="H31" s="44">
        <f t="shared" si="0"/>
        <v>0</v>
      </c>
      <c r="I31" s="17"/>
      <c r="J31" s="13">
        <f t="shared" si="1"/>
        <v>0</v>
      </c>
      <c r="K31" s="13"/>
    </row>
    <row r="32" spans="1:11" ht="12.75">
      <c r="A32" s="20" t="s">
        <v>32</v>
      </c>
      <c r="B32" s="53">
        <v>69568.55</v>
      </c>
      <c r="C32" s="12">
        <f t="shared" si="2"/>
        <v>10448.099999999999</v>
      </c>
      <c r="D32" s="12">
        <v>527.73</v>
      </c>
      <c r="E32" s="27"/>
      <c r="F32" s="53">
        <f t="shared" si="3"/>
        <v>79488.92</v>
      </c>
      <c r="G32" s="58"/>
      <c r="H32" s="44">
        <f t="shared" si="0"/>
        <v>79488.92</v>
      </c>
      <c r="I32" s="17">
        <v>3482.7</v>
      </c>
      <c r="J32" s="13">
        <f t="shared" si="1"/>
        <v>41792.399999999994</v>
      </c>
      <c r="K32" s="13">
        <v>2229.98</v>
      </c>
    </row>
    <row r="33" spans="1:11" ht="12.75">
      <c r="A33" s="20" t="s">
        <v>33</v>
      </c>
      <c r="B33" s="53">
        <v>-3265.97</v>
      </c>
      <c r="C33" s="12">
        <f t="shared" si="2"/>
        <v>4872.450000000001</v>
      </c>
      <c r="D33" s="12">
        <v>2861.43</v>
      </c>
      <c r="E33" s="27" t="s">
        <v>228</v>
      </c>
      <c r="F33" s="53">
        <f t="shared" si="3"/>
        <v>-1254.949999999999</v>
      </c>
      <c r="G33" s="58"/>
      <c r="H33" s="44">
        <f t="shared" si="0"/>
        <v>-1254.949999999999</v>
      </c>
      <c r="I33" s="17">
        <v>1624.15</v>
      </c>
      <c r="J33" s="13">
        <f t="shared" si="1"/>
        <v>19489.800000000003</v>
      </c>
      <c r="K33" s="13">
        <v>761.02</v>
      </c>
    </row>
    <row r="34" spans="1:11" ht="12.75">
      <c r="A34" s="20" t="s">
        <v>34</v>
      </c>
      <c r="B34" s="53">
        <v>-10744.47</v>
      </c>
      <c r="C34" s="12">
        <f t="shared" si="2"/>
        <v>1548.3899999999999</v>
      </c>
      <c r="D34" s="12">
        <v>527.73</v>
      </c>
      <c r="E34" s="27"/>
      <c r="F34" s="53">
        <f t="shared" si="3"/>
        <v>-9723.81</v>
      </c>
      <c r="G34" s="58"/>
      <c r="H34" s="44">
        <f t="shared" si="0"/>
        <v>-9723.81</v>
      </c>
      <c r="I34" s="17">
        <v>516.13</v>
      </c>
      <c r="J34" s="13">
        <f t="shared" si="1"/>
        <v>6193.5599999999995</v>
      </c>
      <c r="K34" s="13">
        <v>328.07</v>
      </c>
    </row>
    <row r="35" spans="1:11" ht="12.75">
      <c r="A35" s="20" t="s">
        <v>35</v>
      </c>
      <c r="B35" s="53">
        <v>-25839.03</v>
      </c>
      <c r="C35" s="12">
        <f t="shared" si="2"/>
        <v>6089.13</v>
      </c>
      <c r="D35" s="12">
        <v>540.77</v>
      </c>
      <c r="E35" s="27"/>
      <c r="F35" s="53">
        <f t="shared" si="3"/>
        <v>-20290.67</v>
      </c>
      <c r="G35" s="58"/>
      <c r="H35" s="44">
        <f t="shared" si="0"/>
        <v>-20290.67</v>
      </c>
      <c r="I35" s="17">
        <v>2029.71</v>
      </c>
      <c r="J35" s="13">
        <f t="shared" si="1"/>
        <v>24356.52</v>
      </c>
      <c r="K35" s="13">
        <v>1284.72</v>
      </c>
    </row>
    <row r="36" spans="1:11" ht="12.75">
      <c r="A36" s="21" t="s">
        <v>36</v>
      </c>
      <c r="B36" s="53">
        <v>21084.96</v>
      </c>
      <c r="C36" s="12">
        <f t="shared" si="2"/>
        <v>9573.33</v>
      </c>
      <c r="D36" s="65">
        <v>-13851.76</v>
      </c>
      <c r="E36" s="27" t="s">
        <v>238</v>
      </c>
      <c r="F36" s="53">
        <f t="shared" si="3"/>
        <v>44510.05</v>
      </c>
      <c r="G36" s="58"/>
      <c r="H36" s="44">
        <f t="shared" si="0"/>
        <v>44510.05</v>
      </c>
      <c r="I36" s="17">
        <v>3191.11</v>
      </c>
      <c r="J36" s="13">
        <f t="shared" si="1"/>
        <v>38293.32</v>
      </c>
      <c r="K36" s="13">
        <v>2134.75</v>
      </c>
    </row>
    <row r="37" spans="1:11" ht="12.75">
      <c r="A37" s="20" t="s">
        <v>37</v>
      </c>
      <c r="B37" s="53">
        <v>-3184.9</v>
      </c>
      <c r="C37" s="12">
        <f t="shared" si="2"/>
        <v>6299.82</v>
      </c>
      <c r="D37" s="12">
        <v>527.73</v>
      </c>
      <c r="E37" s="27"/>
      <c r="F37" s="53">
        <f t="shared" si="3"/>
        <v>2587.1899999999996</v>
      </c>
      <c r="G37" s="58"/>
      <c r="H37" s="44">
        <f t="shared" si="0"/>
        <v>2587.1899999999996</v>
      </c>
      <c r="I37" s="17">
        <v>2099.94</v>
      </c>
      <c r="J37" s="13">
        <f t="shared" si="1"/>
        <v>25199.28</v>
      </c>
      <c r="K37" s="13">
        <v>1284.21</v>
      </c>
    </row>
    <row r="38" spans="1:11" ht="12.75">
      <c r="A38" s="22" t="s">
        <v>38</v>
      </c>
      <c r="B38" s="53">
        <v>10152.16</v>
      </c>
      <c r="C38" s="12">
        <v>0</v>
      </c>
      <c r="D38" s="12">
        <v>0</v>
      </c>
      <c r="E38" s="28"/>
      <c r="F38" s="53">
        <f t="shared" si="3"/>
        <v>10152.16</v>
      </c>
      <c r="G38" s="58"/>
      <c r="H38" s="44">
        <f aca="true" t="shared" si="4" ref="H38:H69">F38-G38</f>
        <v>10152.16</v>
      </c>
      <c r="I38" s="17">
        <v>366.28</v>
      </c>
      <c r="J38" s="13">
        <f aca="true" t="shared" si="5" ref="J38:J69">12*I38</f>
        <v>4395.36</v>
      </c>
      <c r="K38" s="13">
        <v>231.7</v>
      </c>
    </row>
    <row r="39" spans="1:11" ht="12.75">
      <c r="A39" s="20" t="s">
        <v>39</v>
      </c>
      <c r="B39" s="53">
        <v>-1077.15</v>
      </c>
      <c r="C39" s="12">
        <f aca="true" t="shared" si="6" ref="C39:C73">3*I39</f>
        <v>536.25</v>
      </c>
      <c r="D39" s="12">
        <v>0</v>
      </c>
      <c r="E39" s="28"/>
      <c r="F39" s="53">
        <f t="shared" si="3"/>
        <v>-540.9000000000001</v>
      </c>
      <c r="G39" s="58"/>
      <c r="H39" s="44">
        <f t="shared" si="4"/>
        <v>-540.9000000000001</v>
      </c>
      <c r="I39" s="17">
        <v>178.75</v>
      </c>
      <c r="J39" s="13">
        <f t="shared" si="5"/>
        <v>2145</v>
      </c>
      <c r="K39" s="13">
        <v>282.69</v>
      </c>
    </row>
    <row r="40" spans="1:11" ht="12.75">
      <c r="A40" s="20" t="s">
        <v>40</v>
      </c>
      <c r="B40" s="53">
        <v>9182.83</v>
      </c>
      <c r="C40" s="12">
        <f t="shared" si="6"/>
        <v>6121.47</v>
      </c>
      <c r="D40" s="12">
        <v>527.73</v>
      </c>
      <c r="E40" s="27"/>
      <c r="F40" s="53">
        <f aca="true" t="shared" si="7" ref="F40:F71">B40+C40-D40</f>
        <v>14776.57</v>
      </c>
      <c r="G40" s="58"/>
      <c r="H40" s="44">
        <f t="shared" si="4"/>
        <v>14776.57</v>
      </c>
      <c r="I40" s="17">
        <v>2040.49</v>
      </c>
      <c r="J40" s="13">
        <f t="shared" si="5"/>
        <v>24485.88</v>
      </c>
      <c r="K40" s="13">
        <v>1296.33</v>
      </c>
    </row>
    <row r="41" spans="1:11" ht="25.5">
      <c r="A41" s="22" t="s">
        <v>41</v>
      </c>
      <c r="B41" s="53"/>
      <c r="C41" s="12">
        <f t="shared" si="6"/>
        <v>0</v>
      </c>
      <c r="D41" s="12">
        <v>0</v>
      </c>
      <c r="E41" s="28"/>
      <c r="F41" s="53">
        <f t="shared" si="7"/>
        <v>0</v>
      </c>
      <c r="G41" s="58"/>
      <c r="H41" s="44">
        <f t="shared" si="4"/>
        <v>0</v>
      </c>
      <c r="I41" s="17"/>
      <c r="J41" s="13">
        <f t="shared" si="5"/>
        <v>0</v>
      </c>
      <c r="K41" s="13"/>
    </row>
    <row r="42" spans="1:11" ht="12.75">
      <c r="A42" s="20" t="s">
        <v>42</v>
      </c>
      <c r="B42" s="53">
        <v>14933.45</v>
      </c>
      <c r="C42" s="12">
        <f t="shared" si="6"/>
        <v>2949.42</v>
      </c>
      <c r="D42" s="12">
        <v>527.73</v>
      </c>
      <c r="E42" s="27"/>
      <c r="F42" s="53">
        <f t="shared" si="7"/>
        <v>17355.140000000003</v>
      </c>
      <c r="G42" s="58"/>
      <c r="H42" s="44">
        <f t="shared" si="4"/>
        <v>17355.140000000003</v>
      </c>
      <c r="I42" s="17">
        <v>983.14</v>
      </c>
      <c r="J42" s="13">
        <f t="shared" si="5"/>
        <v>11797.68</v>
      </c>
      <c r="K42" s="13">
        <v>621.91</v>
      </c>
    </row>
    <row r="43" spans="1:11" ht="12.75">
      <c r="A43" s="20" t="s">
        <v>43</v>
      </c>
      <c r="B43" s="53">
        <v>8078.63</v>
      </c>
      <c r="C43" s="12">
        <f t="shared" si="6"/>
        <v>1153.32</v>
      </c>
      <c r="D43" s="12">
        <v>527.73</v>
      </c>
      <c r="E43" s="28"/>
      <c r="F43" s="53">
        <f t="shared" si="7"/>
        <v>8704.220000000001</v>
      </c>
      <c r="G43" s="58"/>
      <c r="H43" s="44">
        <f t="shared" si="4"/>
        <v>8704.220000000001</v>
      </c>
      <c r="I43" s="17">
        <v>384.44</v>
      </c>
      <c r="J43" s="13">
        <f t="shared" si="5"/>
        <v>4613.28</v>
      </c>
      <c r="K43" s="13">
        <v>308.62</v>
      </c>
    </row>
    <row r="44" spans="1:11" ht="12.75">
      <c r="A44" s="20" t="s">
        <v>44</v>
      </c>
      <c r="B44" s="53"/>
      <c r="C44" s="12">
        <f t="shared" si="6"/>
        <v>0</v>
      </c>
      <c r="D44" s="12">
        <v>0</v>
      </c>
      <c r="E44" s="28"/>
      <c r="F44" s="53">
        <f t="shared" si="7"/>
        <v>0</v>
      </c>
      <c r="G44" s="58"/>
      <c r="H44" s="44">
        <f t="shared" si="4"/>
        <v>0</v>
      </c>
      <c r="I44" s="17"/>
      <c r="J44" s="13">
        <f t="shared" si="5"/>
        <v>0</v>
      </c>
      <c r="K44" s="13"/>
    </row>
    <row r="45" spans="1:11" ht="12.75">
      <c r="A45" s="20" t="s">
        <v>45</v>
      </c>
      <c r="B45" s="53">
        <v>8864.2</v>
      </c>
      <c r="C45" s="12">
        <f t="shared" si="6"/>
        <v>1578.84</v>
      </c>
      <c r="D45" s="12">
        <v>0</v>
      </c>
      <c r="E45" s="28"/>
      <c r="F45" s="53">
        <f t="shared" si="7"/>
        <v>10443.04</v>
      </c>
      <c r="G45" s="58"/>
      <c r="H45" s="44">
        <f t="shared" si="4"/>
        <v>10443.04</v>
      </c>
      <c r="I45" s="17">
        <v>526.28</v>
      </c>
      <c r="J45" s="13">
        <f t="shared" si="5"/>
        <v>6315.36</v>
      </c>
      <c r="K45" s="13">
        <v>333.61</v>
      </c>
    </row>
    <row r="46" spans="1:11" ht="12.75">
      <c r="A46" s="20" t="s">
        <v>46</v>
      </c>
      <c r="B46" s="53">
        <v>16378.23</v>
      </c>
      <c r="C46" s="12">
        <f t="shared" si="6"/>
        <v>6068.79</v>
      </c>
      <c r="D46" s="12">
        <v>540.77</v>
      </c>
      <c r="E46" s="27"/>
      <c r="F46" s="53">
        <f t="shared" si="7"/>
        <v>21906.25</v>
      </c>
      <c r="G46" s="58"/>
      <c r="H46" s="44">
        <f t="shared" si="4"/>
        <v>21906.25</v>
      </c>
      <c r="I46" s="17">
        <v>2022.93</v>
      </c>
      <c r="J46" s="13">
        <f t="shared" si="5"/>
        <v>24275.16</v>
      </c>
      <c r="K46" s="13">
        <v>1280.93</v>
      </c>
    </row>
    <row r="47" spans="1:11" ht="12.75">
      <c r="A47" s="21" t="s">
        <v>47</v>
      </c>
      <c r="B47" s="53">
        <v>50202.67</v>
      </c>
      <c r="C47" s="12">
        <f t="shared" si="6"/>
        <v>11421</v>
      </c>
      <c r="D47" s="65">
        <v>3805.11</v>
      </c>
      <c r="E47" s="27" t="s">
        <v>239</v>
      </c>
      <c r="F47" s="53">
        <f t="shared" si="7"/>
        <v>57818.56</v>
      </c>
      <c r="G47" s="58"/>
      <c r="H47" s="44">
        <f t="shared" si="4"/>
        <v>57818.56</v>
      </c>
      <c r="I47" s="17">
        <v>3807</v>
      </c>
      <c r="J47" s="13">
        <f t="shared" si="5"/>
        <v>45684</v>
      </c>
      <c r="K47" s="13">
        <v>2416.5</v>
      </c>
    </row>
    <row r="48" spans="1:11" ht="12.75">
      <c r="A48" s="20" t="s">
        <v>48</v>
      </c>
      <c r="B48" s="53">
        <v>34904.63</v>
      </c>
      <c r="C48" s="12">
        <f t="shared" si="6"/>
        <v>4478.7300000000005</v>
      </c>
      <c r="D48" s="12">
        <v>0</v>
      </c>
      <c r="E48" s="27"/>
      <c r="F48" s="53">
        <f t="shared" si="7"/>
        <v>39383.36</v>
      </c>
      <c r="G48" s="58"/>
      <c r="H48" s="44">
        <f t="shared" si="4"/>
        <v>39383.36</v>
      </c>
      <c r="I48" s="17">
        <v>1492.91</v>
      </c>
      <c r="J48" s="13">
        <f t="shared" si="5"/>
        <v>17914.920000000002</v>
      </c>
      <c r="K48" s="13">
        <v>947.63</v>
      </c>
    </row>
    <row r="49" spans="1:11" ht="12.75">
      <c r="A49" s="20" t="s">
        <v>49</v>
      </c>
      <c r="B49" s="53">
        <v>11367.52</v>
      </c>
      <c r="C49" s="12">
        <f t="shared" si="6"/>
        <v>2230.05</v>
      </c>
      <c r="D49" s="12">
        <v>0</v>
      </c>
      <c r="E49" s="28"/>
      <c r="F49" s="53">
        <f t="shared" si="7"/>
        <v>13597.57</v>
      </c>
      <c r="G49" s="58"/>
      <c r="H49" s="44">
        <f t="shared" si="4"/>
        <v>13597.57</v>
      </c>
      <c r="I49" s="17">
        <v>743.35</v>
      </c>
      <c r="J49" s="13">
        <f t="shared" si="5"/>
        <v>8920.2</v>
      </c>
      <c r="K49" s="13">
        <v>471.84</v>
      </c>
    </row>
    <row r="50" spans="1:11" ht="12.75">
      <c r="A50" s="20" t="s">
        <v>50</v>
      </c>
      <c r="B50" s="53">
        <v>73811.94</v>
      </c>
      <c r="C50" s="12">
        <f t="shared" si="6"/>
        <v>11437.5</v>
      </c>
      <c r="D50" s="12">
        <v>547.28</v>
      </c>
      <c r="E50" s="27"/>
      <c r="F50" s="53">
        <f t="shared" si="7"/>
        <v>84702.16</v>
      </c>
      <c r="G50" s="58"/>
      <c r="H50" s="44">
        <f t="shared" si="4"/>
        <v>84702.16</v>
      </c>
      <c r="I50" s="17">
        <v>3812.5</v>
      </c>
      <c r="J50" s="13">
        <f t="shared" si="5"/>
        <v>45750</v>
      </c>
      <c r="K50" s="13">
        <v>2430.04</v>
      </c>
    </row>
    <row r="51" spans="1:11" ht="12.75">
      <c r="A51" s="20" t="s">
        <v>51</v>
      </c>
      <c r="B51" s="53">
        <v>9498.42</v>
      </c>
      <c r="C51" s="12">
        <f t="shared" si="6"/>
        <v>927.69</v>
      </c>
      <c r="D51" s="12">
        <v>7780</v>
      </c>
      <c r="E51" s="28" t="s">
        <v>240</v>
      </c>
      <c r="F51" s="53">
        <f t="shared" si="7"/>
        <v>2646.1100000000006</v>
      </c>
      <c r="G51" s="58"/>
      <c r="H51" s="44">
        <f t="shared" si="4"/>
        <v>2646.1100000000006</v>
      </c>
      <c r="I51" s="17">
        <v>309.23</v>
      </c>
      <c r="J51" s="13">
        <f t="shared" si="5"/>
        <v>3710.76</v>
      </c>
      <c r="K51" s="13">
        <v>195.61</v>
      </c>
    </row>
    <row r="52" spans="1:11" ht="12.75">
      <c r="A52" s="20" t="s">
        <v>52</v>
      </c>
      <c r="B52" s="53">
        <v>-6169.9</v>
      </c>
      <c r="C52" s="12">
        <f t="shared" si="6"/>
        <v>11418</v>
      </c>
      <c r="D52" s="12">
        <v>4500.81</v>
      </c>
      <c r="E52" s="27" t="s">
        <v>241</v>
      </c>
      <c r="F52" s="53">
        <f t="shared" si="7"/>
        <v>747.29</v>
      </c>
      <c r="G52" s="58"/>
      <c r="H52" s="44">
        <f t="shared" si="4"/>
        <v>747.29</v>
      </c>
      <c r="I52" s="17">
        <v>3806</v>
      </c>
      <c r="J52" s="13">
        <f t="shared" si="5"/>
        <v>45672</v>
      </c>
      <c r="K52" s="13">
        <v>2394.02</v>
      </c>
    </row>
    <row r="53" spans="1:11" ht="12.75">
      <c r="A53" s="20" t="s">
        <v>53</v>
      </c>
      <c r="B53" s="53">
        <v>17039.58</v>
      </c>
      <c r="C53" s="12">
        <f t="shared" si="6"/>
        <v>7783.5</v>
      </c>
      <c r="D53" s="12">
        <v>3866.82</v>
      </c>
      <c r="E53" s="27" t="s">
        <v>242</v>
      </c>
      <c r="F53" s="53">
        <f t="shared" si="7"/>
        <v>20956.260000000002</v>
      </c>
      <c r="G53" s="58"/>
      <c r="H53" s="44">
        <f t="shared" si="4"/>
        <v>20956.260000000002</v>
      </c>
      <c r="I53" s="17">
        <v>2594.5</v>
      </c>
      <c r="J53" s="13">
        <f t="shared" si="5"/>
        <v>31134</v>
      </c>
      <c r="K53" s="13">
        <v>1650.78</v>
      </c>
    </row>
    <row r="54" spans="1:11" ht="22.5">
      <c r="A54" s="20" t="s">
        <v>54</v>
      </c>
      <c r="B54" s="53">
        <v>42757.78</v>
      </c>
      <c r="C54" s="12">
        <f t="shared" si="6"/>
        <v>8714.16</v>
      </c>
      <c r="D54" s="12">
        <v>2923.34</v>
      </c>
      <c r="E54" s="27" t="s">
        <v>243</v>
      </c>
      <c r="F54" s="53">
        <f t="shared" si="7"/>
        <v>48548.600000000006</v>
      </c>
      <c r="G54" s="58"/>
      <c r="H54" s="44">
        <f t="shared" si="4"/>
        <v>48548.600000000006</v>
      </c>
      <c r="I54" s="17">
        <v>2904.72</v>
      </c>
      <c r="J54" s="13">
        <f t="shared" si="5"/>
        <v>34856.64</v>
      </c>
      <c r="K54" s="13">
        <v>1825.86</v>
      </c>
    </row>
    <row r="55" spans="1:11" ht="12.75">
      <c r="A55" s="20" t="s">
        <v>55</v>
      </c>
      <c r="B55" s="53">
        <v>20167.97</v>
      </c>
      <c r="C55" s="12">
        <f t="shared" si="6"/>
        <v>5751.6</v>
      </c>
      <c r="D55" s="12">
        <v>915.44</v>
      </c>
      <c r="E55" s="27" t="s">
        <v>184</v>
      </c>
      <c r="F55" s="53">
        <f t="shared" si="7"/>
        <v>25004.13</v>
      </c>
      <c r="G55" s="58"/>
      <c r="H55" s="44">
        <f t="shared" si="4"/>
        <v>25004.13</v>
      </c>
      <c r="I55" s="17">
        <v>1917.2</v>
      </c>
      <c r="J55" s="13">
        <f t="shared" si="5"/>
        <v>23006.4</v>
      </c>
      <c r="K55" s="13">
        <v>1207.23</v>
      </c>
    </row>
    <row r="56" spans="1:11" ht="12.75">
      <c r="A56" s="22" t="s">
        <v>56</v>
      </c>
      <c r="B56" s="53">
        <v>26876.83</v>
      </c>
      <c r="C56" s="12">
        <f t="shared" si="6"/>
        <v>0</v>
      </c>
      <c r="D56" s="12">
        <v>0</v>
      </c>
      <c r="E56" s="30"/>
      <c r="F56" s="53">
        <f t="shared" si="7"/>
        <v>26876.83</v>
      </c>
      <c r="G56" s="58"/>
      <c r="H56" s="44">
        <f t="shared" si="4"/>
        <v>26876.83</v>
      </c>
      <c r="I56" s="17">
        <v>0</v>
      </c>
      <c r="J56" s="13">
        <f t="shared" si="5"/>
        <v>0</v>
      </c>
      <c r="K56" s="13">
        <v>1207.23</v>
      </c>
    </row>
    <row r="57" spans="1:11" ht="12.75">
      <c r="A57" s="20" t="s">
        <v>57</v>
      </c>
      <c r="B57" s="53">
        <v>19474.95</v>
      </c>
      <c r="C57" s="12">
        <f t="shared" si="6"/>
        <v>2317.77</v>
      </c>
      <c r="D57" s="12">
        <v>12050.23</v>
      </c>
      <c r="E57" s="27" t="s">
        <v>228</v>
      </c>
      <c r="F57" s="53">
        <f t="shared" si="7"/>
        <v>9742.490000000002</v>
      </c>
      <c r="G57" s="58"/>
      <c r="H57" s="44">
        <f t="shared" si="4"/>
        <v>9742.490000000002</v>
      </c>
      <c r="I57" s="17">
        <v>772.59</v>
      </c>
      <c r="J57" s="13">
        <f t="shared" si="5"/>
        <v>9271.08</v>
      </c>
      <c r="K57" s="13">
        <v>559.95</v>
      </c>
    </row>
    <row r="58" spans="1:11" ht="12.75">
      <c r="A58" s="20" t="s">
        <v>58</v>
      </c>
      <c r="B58" s="53">
        <v>71119.3</v>
      </c>
      <c r="C58" s="12">
        <f t="shared" si="6"/>
        <v>11025.06</v>
      </c>
      <c r="D58" s="12">
        <v>3750</v>
      </c>
      <c r="E58" s="30" t="s">
        <v>244</v>
      </c>
      <c r="F58" s="53">
        <f t="shared" si="7"/>
        <v>78394.36</v>
      </c>
      <c r="G58" s="58"/>
      <c r="H58" s="44">
        <f t="shared" si="4"/>
        <v>78394.36</v>
      </c>
      <c r="I58" s="17">
        <v>3675.02</v>
      </c>
      <c r="J58" s="13">
        <f t="shared" si="5"/>
        <v>44100.24</v>
      </c>
      <c r="K58" s="13">
        <v>2348.48</v>
      </c>
    </row>
    <row r="59" spans="1:11" ht="12.75">
      <c r="A59" s="20" t="s">
        <v>59</v>
      </c>
      <c r="B59" s="53">
        <v>9317.78</v>
      </c>
      <c r="C59" s="12">
        <f t="shared" si="6"/>
        <v>6171.719999999999</v>
      </c>
      <c r="D59" s="12">
        <v>867.66</v>
      </c>
      <c r="E59" s="27" t="s">
        <v>228</v>
      </c>
      <c r="F59" s="53">
        <f t="shared" si="7"/>
        <v>14621.84</v>
      </c>
      <c r="G59" s="58"/>
      <c r="H59" s="44">
        <f t="shared" si="4"/>
        <v>14621.84</v>
      </c>
      <c r="I59" s="17">
        <v>2057.24</v>
      </c>
      <c r="J59" s="13">
        <f t="shared" si="5"/>
        <v>24686.879999999997</v>
      </c>
      <c r="K59" s="13">
        <v>1301.88</v>
      </c>
    </row>
    <row r="60" spans="1:11" ht="12.75">
      <c r="A60" s="63" t="s">
        <v>60</v>
      </c>
      <c r="B60" s="53">
        <v>11182.44</v>
      </c>
      <c r="C60" s="12">
        <f t="shared" si="6"/>
        <v>8300.01</v>
      </c>
      <c r="D60" s="12">
        <v>553.8</v>
      </c>
      <c r="E60" s="27"/>
      <c r="F60" s="53">
        <f t="shared" si="7"/>
        <v>18928.65</v>
      </c>
      <c r="G60" s="58"/>
      <c r="H60" s="44">
        <f t="shared" si="4"/>
        <v>18928.65</v>
      </c>
      <c r="I60" s="17">
        <v>2766.67</v>
      </c>
      <c r="J60" s="13">
        <f t="shared" si="5"/>
        <v>33200.04</v>
      </c>
      <c r="K60" s="13">
        <v>1750.14</v>
      </c>
    </row>
    <row r="61" spans="1:11" ht="12.75">
      <c r="A61" s="20" t="s">
        <v>61</v>
      </c>
      <c r="B61" s="53">
        <v>1353.53</v>
      </c>
      <c r="C61" s="12">
        <f t="shared" si="6"/>
        <v>590.13</v>
      </c>
      <c r="D61" s="12">
        <v>0</v>
      </c>
      <c r="E61" s="28"/>
      <c r="F61" s="53">
        <f t="shared" si="7"/>
        <v>1943.6599999999999</v>
      </c>
      <c r="G61" s="61"/>
      <c r="H61" s="44">
        <f t="shared" si="4"/>
        <v>1943.6599999999999</v>
      </c>
      <c r="I61" s="17">
        <v>196.71</v>
      </c>
      <c r="J61" s="13">
        <f t="shared" si="5"/>
        <v>2360.52</v>
      </c>
      <c r="K61" s="13">
        <v>124.43</v>
      </c>
    </row>
    <row r="62" spans="1:11" ht="12.75">
      <c r="A62" s="20" t="s">
        <v>62</v>
      </c>
      <c r="B62" s="53">
        <v>9486.16</v>
      </c>
      <c r="C62" s="12">
        <f t="shared" si="6"/>
        <v>926.49</v>
      </c>
      <c r="D62" s="12">
        <v>0</v>
      </c>
      <c r="E62" s="28"/>
      <c r="F62" s="53">
        <f t="shared" si="7"/>
        <v>10412.65</v>
      </c>
      <c r="G62" s="61"/>
      <c r="H62" s="44">
        <f t="shared" si="4"/>
        <v>10412.65</v>
      </c>
      <c r="I62" s="17">
        <v>308.83</v>
      </c>
      <c r="J62" s="13">
        <f t="shared" si="5"/>
        <v>3705.96</v>
      </c>
      <c r="K62" s="13">
        <v>195.36</v>
      </c>
    </row>
    <row r="63" spans="1:11" ht="12.75">
      <c r="A63" s="20" t="s">
        <v>63</v>
      </c>
      <c r="B63" s="53">
        <v>4162.87</v>
      </c>
      <c r="C63" s="12">
        <f t="shared" si="6"/>
        <v>926.49</v>
      </c>
      <c r="D63" s="12">
        <v>0</v>
      </c>
      <c r="E63" s="30"/>
      <c r="F63" s="53">
        <f t="shared" si="7"/>
        <v>5089.36</v>
      </c>
      <c r="G63" s="58"/>
      <c r="H63" s="44">
        <f t="shared" si="4"/>
        <v>5089.36</v>
      </c>
      <c r="I63" s="17">
        <v>308.83</v>
      </c>
      <c r="J63" s="13">
        <f t="shared" si="5"/>
        <v>3705.96</v>
      </c>
      <c r="K63" s="13">
        <v>195.36</v>
      </c>
    </row>
    <row r="64" spans="1:11" ht="12.75">
      <c r="A64" s="22" t="s">
        <v>64</v>
      </c>
      <c r="B64" s="53">
        <v>4614.31</v>
      </c>
      <c r="C64" s="12">
        <f t="shared" si="6"/>
        <v>0</v>
      </c>
      <c r="D64" s="12">
        <v>0</v>
      </c>
      <c r="E64" s="28"/>
      <c r="F64" s="53">
        <f t="shared" si="7"/>
        <v>4614.31</v>
      </c>
      <c r="G64" s="58"/>
      <c r="H64" s="44">
        <f t="shared" si="4"/>
        <v>4614.31</v>
      </c>
      <c r="I64" s="17"/>
      <c r="J64" s="13">
        <f t="shared" si="5"/>
        <v>0</v>
      </c>
      <c r="K64" s="13">
        <v>194.35</v>
      </c>
    </row>
    <row r="65" spans="1:11" ht="12.75">
      <c r="A65" s="20" t="s">
        <v>65</v>
      </c>
      <c r="B65" s="53">
        <v>12029.06</v>
      </c>
      <c r="C65" s="12">
        <f t="shared" si="6"/>
        <v>2466.93</v>
      </c>
      <c r="D65" s="12">
        <v>10627.07</v>
      </c>
      <c r="E65" s="27" t="s">
        <v>245</v>
      </c>
      <c r="F65" s="53">
        <f t="shared" si="7"/>
        <v>3868.92</v>
      </c>
      <c r="G65" s="58"/>
      <c r="H65" s="44">
        <f t="shared" si="4"/>
        <v>3868.92</v>
      </c>
      <c r="I65" s="17">
        <v>822.31</v>
      </c>
      <c r="J65" s="13">
        <f t="shared" si="5"/>
        <v>9867.72</v>
      </c>
      <c r="K65" s="13">
        <v>521.96</v>
      </c>
    </row>
    <row r="66" spans="1:11" ht="12.75">
      <c r="A66" s="23" t="s">
        <v>66</v>
      </c>
      <c r="B66" s="53">
        <v>-6277.95</v>
      </c>
      <c r="C66" s="12">
        <f t="shared" si="6"/>
        <v>6028.08</v>
      </c>
      <c r="D66" s="12">
        <v>540.77</v>
      </c>
      <c r="E66" s="27"/>
      <c r="F66" s="53">
        <f t="shared" si="7"/>
        <v>-790.6399999999999</v>
      </c>
      <c r="G66" s="58"/>
      <c r="H66" s="44">
        <f t="shared" si="4"/>
        <v>-790.6399999999999</v>
      </c>
      <c r="I66" s="17">
        <v>2009.36</v>
      </c>
      <c r="J66" s="13">
        <f t="shared" si="5"/>
        <v>24112.32</v>
      </c>
      <c r="K66" s="13">
        <v>1273.86</v>
      </c>
    </row>
    <row r="67" spans="1:11" ht="12.75">
      <c r="A67" s="20" t="s">
        <v>67</v>
      </c>
      <c r="B67" s="53">
        <v>-59503.79</v>
      </c>
      <c r="C67" s="12">
        <f t="shared" si="6"/>
        <v>6321.36</v>
      </c>
      <c r="D67" s="12">
        <v>603.94</v>
      </c>
      <c r="E67" s="27" t="s">
        <v>246</v>
      </c>
      <c r="F67" s="53">
        <f t="shared" si="7"/>
        <v>-53786.37</v>
      </c>
      <c r="G67" s="58"/>
      <c r="H67" s="44">
        <f t="shared" si="4"/>
        <v>-53786.37</v>
      </c>
      <c r="I67" s="17">
        <v>2107.12</v>
      </c>
      <c r="J67" s="13">
        <f t="shared" si="5"/>
        <v>25285.44</v>
      </c>
      <c r="K67" s="13">
        <v>1329.14</v>
      </c>
    </row>
    <row r="68" spans="1:11" ht="12.75">
      <c r="A68" s="20" t="s">
        <v>68</v>
      </c>
      <c r="B68" s="53">
        <v>128939.83</v>
      </c>
      <c r="C68" s="12">
        <f t="shared" si="6"/>
        <v>14296.439999999999</v>
      </c>
      <c r="D68" s="12">
        <v>2023.24</v>
      </c>
      <c r="E68" s="27" t="s">
        <v>247</v>
      </c>
      <c r="F68" s="53">
        <f t="shared" si="7"/>
        <v>141213.03</v>
      </c>
      <c r="G68" s="58"/>
      <c r="H68" s="44">
        <f t="shared" si="4"/>
        <v>141213.03</v>
      </c>
      <c r="I68" s="17">
        <v>4765.48</v>
      </c>
      <c r="J68" s="13">
        <f t="shared" si="5"/>
        <v>57185.759999999995</v>
      </c>
      <c r="K68" s="13">
        <v>2979.7</v>
      </c>
    </row>
    <row r="69" spans="1:11" ht="12.75">
      <c r="A69" s="20" t="s">
        <v>69</v>
      </c>
      <c r="B69" s="53">
        <v>7488.42</v>
      </c>
      <c r="C69" s="12">
        <f t="shared" si="6"/>
        <v>731.37</v>
      </c>
      <c r="D69" s="12">
        <v>0</v>
      </c>
      <c r="E69" s="28"/>
      <c r="F69" s="53">
        <f t="shared" si="7"/>
        <v>8219.79</v>
      </c>
      <c r="G69" s="58"/>
      <c r="H69" s="44">
        <f t="shared" si="4"/>
        <v>8219.79</v>
      </c>
      <c r="I69" s="17">
        <v>243.79</v>
      </c>
      <c r="J69" s="13">
        <f t="shared" si="5"/>
        <v>2925.48</v>
      </c>
      <c r="K69" s="13">
        <v>154.22</v>
      </c>
    </row>
    <row r="70" spans="1:11" ht="12.75">
      <c r="A70" s="20" t="s">
        <v>70</v>
      </c>
      <c r="B70" s="53">
        <v>9548.81</v>
      </c>
      <c r="C70" s="12">
        <f t="shared" si="6"/>
        <v>6336.539999999999</v>
      </c>
      <c r="D70" s="12">
        <v>4380.51</v>
      </c>
      <c r="E70" s="27" t="s">
        <v>248</v>
      </c>
      <c r="F70" s="53">
        <f t="shared" si="7"/>
        <v>11504.839999999998</v>
      </c>
      <c r="G70" s="58"/>
      <c r="H70" s="44">
        <f aca="true" t="shared" si="8" ref="H70:H101">F70-G70</f>
        <v>11504.839999999998</v>
      </c>
      <c r="I70" s="17">
        <v>2112.18</v>
      </c>
      <c r="J70" s="13">
        <f aca="true" t="shared" si="9" ref="J70:J101">12*I70</f>
        <v>25346.159999999996</v>
      </c>
      <c r="K70" s="13">
        <v>1364.07</v>
      </c>
    </row>
    <row r="71" spans="1:11" ht="12.75">
      <c r="A71" s="20"/>
      <c r="B71" s="53"/>
      <c r="C71" s="12">
        <f t="shared" si="6"/>
        <v>0</v>
      </c>
      <c r="D71" s="12"/>
      <c r="E71" s="28"/>
      <c r="F71" s="53">
        <f t="shared" si="7"/>
        <v>0</v>
      </c>
      <c r="G71" s="58"/>
      <c r="H71" s="44">
        <f t="shared" si="8"/>
        <v>0</v>
      </c>
      <c r="I71" s="17"/>
      <c r="J71" s="13">
        <f t="shared" si="9"/>
        <v>0</v>
      </c>
      <c r="K71" s="13"/>
    </row>
    <row r="72" spans="1:11" ht="12.75">
      <c r="A72" s="24" t="s">
        <v>71</v>
      </c>
      <c r="B72" s="53">
        <v>126396.23</v>
      </c>
      <c r="C72" s="12">
        <f t="shared" si="6"/>
        <v>14730.150000000001</v>
      </c>
      <c r="D72" s="12">
        <v>11161.19</v>
      </c>
      <c r="E72" s="27" t="s">
        <v>249</v>
      </c>
      <c r="F72" s="53">
        <f aca="true" t="shared" si="10" ref="F72:F90">B72+C72-D72</f>
        <v>129965.19</v>
      </c>
      <c r="G72" s="58"/>
      <c r="H72" s="44">
        <f t="shared" si="8"/>
        <v>129965.19</v>
      </c>
      <c r="I72" s="17">
        <v>4910.05</v>
      </c>
      <c r="J72" s="13">
        <f t="shared" si="9"/>
        <v>58920.600000000006</v>
      </c>
      <c r="K72" s="13">
        <v>3227.1</v>
      </c>
    </row>
    <row r="73" spans="1:11" ht="12.75">
      <c r="A73" s="25" t="s">
        <v>72</v>
      </c>
      <c r="B73" s="53">
        <v>25212.92</v>
      </c>
      <c r="C73" s="12">
        <f t="shared" si="6"/>
        <v>3559.0199999999995</v>
      </c>
      <c r="D73" s="65">
        <v>0</v>
      </c>
      <c r="E73" s="27"/>
      <c r="F73" s="53">
        <f t="shared" si="10"/>
        <v>28771.94</v>
      </c>
      <c r="G73" s="58"/>
      <c r="H73" s="44">
        <f t="shared" si="8"/>
        <v>28771.94</v>
      </c>
      <c r="I73" s="17">
        <v>1186.34</v>
      </c>
      <c r="J73" s="13">
        <f t="shared" si="9"/>
        <v>14236.079999999998</v>
      </c>
      <c r="K73" s="13">
        <v>779.71</v>
      </c>
    </row>
    <row r="74" spans="1:11" ht="12.75">
      <c r="A74" s="25" t="s">
        <v>73</v>
      </c>
      <c r="B74" s="53">
        <v>24611.33</v>
      </c>
      <c r="C74" s="12">
        <v>1864.97</v>
      </c>
      <c r="D74" s="65">
        <v>16654.67</v>
      </c>
      <c r="E74" s="27" t="s">
        <v>250</v>
      </c>
      <c r="F74" s="53">
        <f t="shared" si="10"/>
        <v>9821.630000000005</v>
      </c>
      <c r="G74" s="64"/>
      <c r="H74" s="44">
        <f t="shared" si="8"/>
        <v>9821.630000000005</v>
      </c>
      <c r="I74" s="17">
        <v>1864.97</v>
      </c>
      <c r="J74" s="13">
        <f t="shared" si="9"/>
        <v>22379.64</v>
      </c>
      <c r="K74" s="13">
        <v>1225.74</v>
      </c>
    </row>
    <row r="75" spans="1:11" ht="12.75">
      <c r="A75" s="67" t="s">
        <v>74</v>
      </c>
      <c r="B75" s="53">
        <v>272359.11</v>
      </c>
      <c r="C75" s="12">
        <v>13249.49</v>
      </c>
      <c r="D75" s="12">
        <v>127018.65</v>
      </c>
      <c r="E75" s="27" t="s">
        <v>251</v>
      </c>
      <c r="F75" s="53">
        <f t="shared" si="10"/>
        <v>158589.94999999998</v>
      </c>
      <c r="G75" s="58"/>
      <c r="H75" s="44">
        <f t="shared" si="8"/>
        <v>158589.94999999998</v>
      </c>
      <c r="I75" s="17">
        <v>13249.49</v>
      </c>
      <c r="J75" s="13">
        <f t="shared" si="9"/>
        <v>158993.88</v>
      </c>
      <c r="K75" s="13">
        <v>8708.15</v>
      </c>
    </row>
    <row r="76" spans="1:11" ht="12.75">
      <c r="A76" s="25" t="s">
        <v>5</v>
      </c>
      <c r="B76" s="53">
        <v>68986.5</v>
      </c>
      <c r="C76" s="12">
        <f aca="true" t="shared" si="11" ref="C76:C90">3*I76</f>
        <v>9067.32</v>
      </c>
      <c r="D76" s="65">
        <v>13727.14</v>
      </c>
      <c r="E76" s="27" t="s">
        <v>252</v>
      </c>
      <c r="F76" s="53">
        <f t="shared" si="10"/>
        <v>64326.68000000001</v>
      </c>
      <c r="G76" s="58"/>
      <c r="H76" s="44">
        <f t="shared" si="8"/>
        <v>64326.68000000001</v>
      </c>
      <c r="I76" s="17">
        <v>3022.44</v>
      </c>
      <c r="J76" s="13">
        <f t="shared" si="9"/>
        <v>36269.28</v>
      </c>
      <c r="K76" s="13">
        <v>3227.1</v>
      </c>
    </row>
    <row r="77" spans="1:11" ht="12.75">
      <c r="A77" s="25" t="s">
        <v>4</v>
      </c>
      <c r="B77" s="53">
        <v>70597.5</v>
      </c>
      <c r="C77" s="12">
        <f t="shared" si="11"/>
        <v>14511.119999999999</v>
      </c>
      <c r="D77" s="65">
        <v>17451.62</v>
      </c>
      <c r="E77" s="27" t="s">
        <v>253</v>
      </c>
      <c r="F77" s="53">
        <f t="shared" si="10"/>
        <v>67657</v>
      </c>
      <c r="G77" s="58"/>
      <c r="H77" s="44">
        <f t="shared" si="8"/>
        <v>67657</v>
      </c>
      <c r="I77" s="17">
        <v>4837.04</v>
      </c>
      <c r="J77" s="13">
        <f t="shared" si="9"/>
        <v>58044.479999999996</v>
      </c>
      <c r="K77" s="13">
        <v>3179.11</v>
      </c>
    </row>
    <row r="78" spans="1:11" ht="12.75">
      <c r="A78" s="24" t="s">
        <v>75</v>
      </c>
      <c r="B78" s="53">
        <v>49672.2</v>
      </c>
      <c r="C78" s="12">
        <f t="shared" si="11"/>
        <v>8450.73</v>
      </c>
      <c r="D78" s="12">
        <v>61636.76</v>
      </c>
      <c r="E78" s="27" t="s">
        <v>254</v>
      </c>
      <c r="F78" s="53">
        <f t="shared" si="10"/>
        <v>-3513.830000000009</v>
      </c>
      <c r="G78" s="58"/>
      <c r="H78" s="44">
        <f t="shared" si="8"/>
        <v>-3513.830000000009</v>
      </c>
      <c r="I78" s="17">
        <v>2816.91</v>
      </c>
      <c r="J78" s="13">
        <f t="shared" si="9"/>
        <v>33802.92</v>
      </c>
      <c r="K78" s="13">
        <v>1851.11</v>
      </c>
    </row>
    <row r="79" spans="1:11" ht="12.75">
      <c r="A79" s="24" t="s">
        <v>76</v>
      </c>
      <c r="B79" s="53">
        <v>83099.59</v>
      </c>
      <c r="C79" s="12">
        <f t="shared" si="11"/>
        <v>12283.650000000001</v>
      </c>
      <c r="D79" s="12">
        <v>2797.66</v>
      </c>
      <c r="E79" s="27" t="s">
        <v>240</v>
      </c>
      <c r="F79" s="53">
        <f t="shared" si="10"/>
        <v>92585.57999999999</v>
      </c>
      <c r="G79" s="58"/>
      <c r="H79" s="44">
        <f t="shared" si="8"/>
        <v>92585.57999999999</v>
      </c>
      <c r="I79" s="17">
        <v>4094.55</v>
      </c>
      <c r="J79" s="13">
        <f t="shared" si="9"/>
        <v>49134.600000000006</v>
      </c>
      <c r="K79" s="13">
        <v>2352.83</v>
      </c>
    </row>
    <row r="80" spans="1:11" ht="12.75">
      <c r="A80" s="24" t="s">
        <v>77</v>
      </c>
      <c r="B80" s="53">
        <v>99647.83</v>
      </c>
      <c r="C80" s="12">
        <f t="shared" si="11"/>
        <v>10397.22</v>
      </c>
      <c r="D80" s="12">
        <v>847.27</v>
      </c>
      <c r="E80" s="30"/>
      <c r="F80" s="53">
        <f t="shared" si="10"/>
        <v>109197.78</v>
      </c>
      <c r="G80" s="58"/>
      <c r="H80" s="44">
        <f t="shared" si="8"/>
        <v>109197.78</v>
      </c>
      <c r="I80" s="17">
        <v>3465.74</v>
      </c>
      <c r="J80" s="13">
        <f t="shared" si="9"/>
        <v>41588.88</v>
      </c>
      <c r="K80" s="13">
        <v>2277.48</v>
      </c>
    </row>
    <row r="81" spans="1:11" ht="12.75">
      <c r="A81" s="24" t="s">
        <v>78</v>
      </c>
      <c r="B81" s="53">
        <v>71302.42</v>
      </c>
      <c r="C81" s="12">
        <f t="shared" si="11"/>
        <v>8341.53</v>
      </c>
      <c r="D81" s="12">
        <v>3529.58</v>
      </c>
      <c r="E81" s="30" t="s">
        <v>228</v>
      </c>
      <c r="F81" s="53">
        <f t="shared" si="10"/>
        <v>76114.37</v>
      </c>
      <c r="G81" s="58"/>
      <c r="H81" s="44">
        <f t="shared" si="8"/>
        <v>76114.37</v>
      </c>
      <c r="I81" s="17">
        <v>2780.51</v>
      </c>
      <c r="J81" s="13">
        <f t="shared" si="9"/>
        <v>33366.12</v>
      </c>
      <c r="K81" s="13">
        <v>1827.19</v>
      </c>
    </row>
    <row r="82" spans="1:11" ht="12.75">
      <c r="A82" s="24" t="s">
        <v>79</v>
      </c>
      <c r="B82" s="53">
        <v>87656.78</v>
      </c>
      <c r="C82" s="12">
        <f t="shared" si="11"/>
        <v>8516.25</v>
      </c>
      <c r="D82" s="12">
        <v>561.97</v>
      </c>
      <c r="E82" s="27" t="s">
        <v>255</v>
      </c>
      <c r="F82" s="53">
        <f t="shared" si="10"/>
        <v>95611.06</v>
      </c>
      <c r="G82" s="58"/>
      <c r="H82" s="44">
        <f t="shared" si="8"/>
        <v>95611.06</v>
      </c>
      <c r="I82" s="17">
        <v>2838.75</v>
      </c>
      <c r="J82" s="13">
        <f t="shared" si="9"/>
        <v>34065</v>
      </c>
      <c r="K82" s="13">
        <v>1865.46</v>
      </c>
    </row>
    <row r="83" spans="1:11" ht="12.75">
      <c r="A83" s="24" t="s">
        <v>80</v>
      </c>
      <c r="B83" s="53">
        <v>32276.61</v>
      </c>
      <c r="C83" s="12">
        <f t="shared" si="11"/>
        <v>8120.400000000001</v>
      </c>
      <c r="D83" s="12">
        <v>527.73</v>
      </c>
      <c r="E83" s="27"/>
      <c r="F83" s="53">
        <f t="shared" si="10"/>
        <v>39869.28</v>
      </c>
      <c r="G83" s="58"/>
      <c r="H83" s="44">
        <f t="shared" si="8"/>
        <v>39869.28</v>
      </c>
      <c r="I83" s="17">
        <v>2706.8</v>
      </c>
      <c r="J83" s="13">
        <f t="shared" si="9"/>
        <v>32481.600000000002</v>
      </c>
      <c r="K83" s="13">
        <v>1778.75</v>
      </c>
    </row>
    <row r="84" spans="1:11" ht="12.75">
      <c r="A84" s="24" t="s">
        <v>3</v>
      </c>
      <c r="B84" s="53">
        <v>-71734.78</v>
      </c>
      <c r="C84" s="12">
        <f t="shared" si="11"/>
        <v>2696.9700000000003</v>
      </c>
      <c r="D84" s="12">
        <v>628.8</v>
      </c>
      <c r="E84" s="27"/>
      <c r="F84" s="53">
        <f t="shared" si="10"/>
        <v>-69666.61</v>
      </c>
      <c r="G84" s="58"/>
      <c r="H84" s="44">
        <f t="shared" si="8"/>
        <v>-69666.61</v>
      </c>
      <c r="I84" s="17">
        <v>898.99</v>
      </c>
      <c r="J84" s="13">
        <f t="shared" si="9"/>
        <v>10787.880000000001</v>
      </c>
      <c r="K84" s="13">
        <v>474.4</v>
      </c>
    </row>
    <row r="85" spans="1:11" ht="12.75">
      <c r="A85" s="20"/>
      <c r="B85" s="53"/>
      <c r="C85" s="12">
        <f t="shared" si="11"/>
        <v>0</v>
      </c>
      <c r="D85" s="12"/>
      <c r="E85" s="28"/>
      <c r="F85" s="53">
        <f t="shared" si="10"/>
        <v>0</v>
      </c>
      <c r="G85" s="58"/>
      <c r="H85" s="44">
        <f t="shared" si="8"/>
        <v>0</v>
      </c>
      <c r="I85" s="17"/>
      <c r="J85" s="13">
        <f t="shared" si="9"/>
        <v>0</v>
      </c>
      <c r="K85" s="13"/>
    </row>
    <row r="86" spans="1:11" ht="12.75">
      <c r="A86" s="24" t="s">
        <v>81</v>
      </c>
      <c r="B86" s="53">
        <v>42357.62</v>
      </c>
      <c r="C86" s="12">
        <f t="shared" si="11"/>
        <v>14217.18</v>
      </c>
      <c r="D86" s="12">
        <v>27477.15</v>
      </c>
      <c r="E86" s="27" t="s">
        <v>256</v>
      </c>
      <c r="F86" s="53">
        <f t="shared" si="10"/>
        <v>29097.65</v>
      </c>
      <c r="G86" s="58"/>
      <c r="H86" s="44">
        <f t="shared" si="8"/>
        <v>29097.65</v>
      </c>
      <c r="I86" s="17">
        <v>4739.06</v>
      </c>
      <c r="J86" s="13">
        <f t="shared" si="9"/>
        <v>56868.72</v>
      </c>
      <c r="K86" s="13">
        <v>3010.99</v>
      </c>
    </row>
    <row r="87" spans="1:11" ht="12.75">
      <c r="A87" s="20" t="s">
        <v>82</v>
      </c>
      <c r="B87" s="53">
        <v>11390.57</v>
      </c>
      <c r="C87" s="12">
        <f t="shared" si="11"/>
        <v>1357.5</v>
      </c>
      <c r="D87" s="12">
        <v>0</v>
      </c>
      <c r="E87" s="35"/>
      <c r="F87" s="53">
        <f t="shared" si="10"/>
        <v>12748.07</v>
      </c>
      <c r="G87" s="58"/>
      <c r="H87" s="44">
        <f t="shared" si="8"/>
        <v>12748.07</v>
      </c>
      <c r="I87" s="17">
        <v>452.5</v>
      </c>
      <c r="J87" s="13">
        <f t="shared" si="9"/>
        <v>5430</v>
      </c>
      <c r="K87" s="13">
        <v>249.78</v>
      </c>
    </row>
    <row r="88" spans="1:11" ht="12.75">
      <c r="A88" s="20" t="s">
        <v>83</v>
      </c>
      <c r="B88" s="53">
        <v>5199.32</v>
      </c>
      <c r="C88" s="12">
        <f t="shared" si="11"/>
        <v>506.93999999999994</v>
      </c>
      <c r="D88" s="12">
        <v>0</v>
      </c>
      <c r="E88" s="28"/>
      <c r="F88" s="53">
        <f t="shared" si="10"/>
        <v>5706.259999999999</v>
      </c>
      <c r="G88" s="58"/>
      <c r="H88" s="44">
        <f t="shared" si="8"/>
        <v>5706.259999999999</v>
      </c>
      <c r="I88" s="17">
        <v>168.98</v>
      </c>
      <c r="J88" s="13">
        <f t="shared" si="9"/>
        <v>2027.7599999999998</v>
      </c>
      <c r="K88" s="13">
        <v>107.11</v>
      </c>
    </row>
    <row r="89" spans="1:11" ht="12.75">
      <c r="A89" s="20" t="s">
        <v>84</v>
      </c>
      <c r="B89" s="53">
        <v>137.26</v>
      </c>
      <c r="C89" s="12">
        <f t="shared" si="11"/>
        <v>442.5</v>
      </c>
      <c r="D89" s="12">
        <v>0</v>
      </c>
      <c r="E89" s="27"/>
      <c r="F89" s="53">
        <f t="shared" si="10"/>
        <v>579.76</v>
      </c>
      <c r="G89" s="58"/>
      <c r="H89" s="44">
        <f t="shared" si="8"/>
        <v>579.76</v>
      </c>
      <c r="I89" s="17">
        <v>147.5</v>
      </c>
      <c r="J89" s="13">
        <f t="shared" si="9"/>
        <v>1770</v>
      </c>
      <c r="K89" s="13">
        <v>93.5</v>
      </c>
    </row>
    <row r="90" spans="1:11" ht="12.75">
      <c r="A90" s="8" t="s">
        <v>85</v>
      </c>
      <c r="B90" s="53">
        <v>10342.06</v>
      </c>
      <c r="C90" s="12">
        <f t="shared" si="11"/>
        <v>1348.02</v>
      </c>
      <c r="D90" s="12">
        <v>0</v>
      </c>
      <c r="E90" s="27"/>
      <c r="F90" s="53">
        <f t="shared" si="10"/>
        <v>11690.08</v>
      </c>
      <c r="G90" s="58"/>
      <c r="H90" s="44">
        <f t="shared" si="8"/>
        <v>11690.08</v>
      </c>
      <c r="I90" s="17">
        <v>449.34</v>
      </c>
      <c r="J90" s="13">
        <f t="shared" si="9"/>
        <v>5392.08</v>
      </c>
      <c r="K90" s="13">
        <v>284.84</v>
      </c>
    </row>
    <row r="91" spans="1:11" ht="13.5" thickBot="1">
      <c r="A91" s="36"/>
      <c r="B91" s="54"/>
      <c r="C91" s="37"/>
      <c r="D91" s="37"/>
      <c r="E91" s="38"/>
      <c r="F91" s="54"/>
      <c r="G91" s="59"/>
      <c r="H91" s="45"/>
      <c r="I91" s="18"/>
      <c r="J91" s="1"/>
      <c r="K91" s="1"/>
    </row>
    <row r="92" spans="1:11" ht="13.5" thickBot="1">
      <c r="A92" s="39" t="s">
        <v>86</v>
      </c>
      <c r="B92" s="55">
        <f>SUM(B6:B91)</f>
        <v>1761787.8000000007</v>
      </c>
      <c r="C92" s="40">
        <f>SUM(C6:C91)</f>
        <v>439706.05000000005</v>
      </c>
      <c r="D92" s="40">
        <f>SUM(D6:D91)</f>
        <v>410495.83</v>
      </c>
      <c r="E92" s="41"/>
      <c r="F92" s="55">
        <f aca="true" t="shared" si="12" ref="F92:K92">SUM(F6:F91)</f>
        <v>1790998.0199999998</v>
      </c>
      <c r="G92" s="55">
        <f t="shared" si="12"/>
        <v>0</v>
      </c>
      <c r="H92" s="49">
        <f t="shared" si="12"/>
        <v>1790998.0199999998</v>
      </c>
      <c r="I92" s="19">
        <f t="shared" si="12"/>
        <v>157011.27</v>
      </c>
      <c r="J92" s="10">
        <f t="shared" si="12"/>
        <v>1884135.24</v>
      </c>
      <c r="K92" s="10">
        <f t="shared" si="12"/>
        <v>102429.13000000003</v>
      </c>
    </row>
    <row r="93" spans="6:8" ht="12.75">
      <c r="F93" s="42"/>
      <c r="G93" s="42"/>
      <c r="H93" s="42"/>
    </row>
    <row r="94" spans="7:8" ht="12.75">
      <c r="G94" s="46"/>
      <c r="H94" s="46"/>
    </row>
    <row r="95" spans="7:8" ht="12.75">
      <c r="G95" s="46"/>
      <c r="H95" s="46"/>
    </row>
    <row r="96" spans="6:8" ht="12.75">
      <c r="F96" s="42"/>
      <c r="G96" s="42"/>
      <c r="H96" s="42"/>
    </row>
    <row r="97" spans="1:8" ht="12.75">
      <c r="A97" s="7"/>
      <c r="F97" s="42"/>
      <c r="G97" s="42"/>
      <c r="H97" s="42"/>
    </row>
    <row r="98" spans="6:8" ht="12.75">
      <c r="F98" s="42"/>
      <c r="G98" s="42"/>
      <c r="H98" s="42"/>
    </row>
    <row r="99" spans="6:8" ht="12.75">
      <c r="F99" s="42"/>
      <c r="G99" s="42"/>
      <c r="H99" s="42"/>
    </row>
  </sheetData>
  <sheetProtection/>
  <mergeCells count="13">
    <mergeCell ref="H4:H5"/>
    <mergeCell ref="I4:I5"/>
    <mergeCell ref="J4:J5"/>
    <mergeCell ref="K4:K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40">
      <selection activeCell="E101" sqref="E101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40.7109375" style="0" customWidth="1"/>
    <col min="6" max="12" width="12.7109375" style="0" customWidth="1"/>
  </cols>
  <sheetData>
    <row r="1" spans="1:11" ht="15.75">
      <c r="A1" s="76" t="s">
        <v>96</v>
      </c>
      <c r="B1" s="76"/>
      <c r="C1" s="76"/>
      <c r="D1" s="76"/>
      <c r="E1" s="76"/>
      <c r="F1" s="76"/>
      <c r="G1" s="76"/>
      <c r="H1" s="76"/>
      <c r="I1" s="29"/>
      <c r="J1" s="29"/>
      <c r="K1" s="29"/>
    </row>
    <row r="2" spans="1:11" ht="15.75">
      <c r="A2" s="76" t="s">
        <v>265</v>
      </c>
      <c r="B2" s="76"/>
      <c r="C2" s="76"/>
      <c r="D2" s="76"/>
      <c r="E2" s="76"/>
      <c r="F2" s="76"/>
      <c r="G2" s="76"/>
      <c r="H2" s="76"/>
      <c r="I2" s="29"/>
      <c r="J2" s="29"/>
      <c r="K2" s="29"/>
    </row>
    <row r="3" spans="6:8" ht="13.5" thickBot="1">
      <c r="F3" s="42"/>
      <c r="G3" s="42"/>
      <c r="H3" s="42"/>
    </row>
    <row r="4" spans="1:12" ht="36" customHeight="1">
      <c r="A4" s="77" t="s">
        <v>0</v>
      </c>
      <c r="B4" s="79" t="s">
        <v>216</v>
      </c>
      <c r="C4" s="81" t="s">
        <v>219</v>
      </c>
      <c r="D4" s="83" t="s">
        <v>220</v>
      </c>
      <c r="E4" s="85" t="s">
        <v>221</v>
      </c>
      <c r="F4" s="87" t="s">
        <v>222</v>
      </c>
      <c r="G4" s="87" t="s">
        <v>223</v>
      </c>
      <c r="H4" s="89" t="s">
        <v>163</v>
      </c>
      <c r="I4" s="74" t="s">
        <v>87</v>
      </c>
      <c r="J4" s="75" t="s">
        <v>90</v>
      </c>
      <c r="K4" s="74" t="s">
        <v>173</v>
      </c>
      <c r="L4" s="74" t="s">
        <v>257</v>
      </c>
    </row>
    <row r="5" spans="1:12" ht="36" customHeight="1" thickBot="1">
      <c r="A5" s="78"/>
      <c r="B5" s="80"/>
      <c r="C5" s="82"/>
      <c r="D5" s="84"/>
      <c r="E5" s="86"/>
      <c r="F5" s="88"/>
      <c r="G5" s="88"/>
      <c r="H5" s="90"/>
      <c r="I5" s="74"/>
      <c r="J5" s="75"/>
      <c r="K5" s="74"/>
      <c r="L5" s="74"/>
    </row>
    <row r="6" spans="1:12" ht="12.75">
      <c r="A6" s="62" t="s">
        <v>6</v>
      </c>
      <c r="B6" s="51"/>
      <c r="C6" s="31">
        <v>0</v>
      </c>
      <c r="D6" s="31">
        <v>0</v>
      </c>
      <c r="E6" s="32"/>
      <c r="F6" s="51"/>
      <c r="G6" s="57"/>
      <c r="H6" s="43">
        <f aca="true" t="shared" si="0" ref="H6:H37">F6-G6</f>
        <v>0</v>
      </c>
      <c r="I6" s="17">
        <v>0</v>
      </c>
      <c r="J6" s="13">
        <f aca="true" t="shared" si="1" ref="J6:J37">12*I6</f>
        <v>0</v>
      </c>
      <c r="K6" s="13"/>
      <c r="L6" s="1"/>
    </row>
    <row r="7" spans="1:12" ht="12.75">
      <c r="A7" s="22" t="s">
        <v>7</v>
      </c>
      <c r="B7" s="52"/>
      <c r="C7" s="12"/>
      <c r="D7" s="12"/>
      <c r="E7" s="26"/>
      <c r="F7" s="52"/>
      <c r="G7" s="58"/>
      <c r="H7" s="44">
        <f t="shared" si="0"/>
        <v>0</v>
      </c>
      <c r="I7" s="17">
        <v>0</v>
      </c>
      <c r="J7" s="13">
        <f t="shared" si="1"/>
        <v>0</v>
      </c>
      <c r="K7" s="13"/>
      <c r="L7" s="1"/>
    </row>
    <row r="8" spans="1:12" ht="12.75">
      <c r="A8" s="20" t="s">
        <v>8</v>
      </c>
      <c r="B8" s="58">
        <v>21243.52</v>
      </c>
      <c r="C8" s="12">
        <f aca="true" t="shared" si="2" ref="C8:C39">2*I8+L8</f>
        <v>7496.82</v>
      </c>
      <c r="D8" s="71">
        <v>393.98</v>
      </c>
      <c r="E8" s="27"/>
      <c r="F8" s="53">
        <f aca="true" t="shared" si="3" ref="F8:F39">B8+C8-D8</f>
        <v>28346.36</v>
      </c>
      <c r="G8" s="58">
        <v>17907.42</v>
      </c>
      <c r="H8" s="44">
        <f t="shared" si="0"/>
        <v>10438.940000000002</v>
      </c>
      <c r="I8" s="17">
        <v>2498.94</v>
      </c>
      <c r="J8" s="13">
        <f t="shared" si="1"/>
        <v>29987.28</v>
      </c>
      <c r="K8" s="13">
        <v>1738.53</v>
      </c>
      <c r="L8" s="69">
        <v>2498.94</v>
      </c>
    </row>
    <row r="9" spans="1:12" ht="12.75">
      <c r="A9" s="20" t="s">
        <v>9</v>
      </c>
      <c r="B9" s="58">
        <v>3160.74</v>
      </c>
      <c r="C9" s="12">
        <f t="shared" si="2"/>
        <v>5989.799999999999</v>
      </c>
      <c r="D9" s="71">
        <v>1083.31</v>
      </c>
      <c r="E9" s="27" t="s">
        <v>258</v>
      </c>
      <c r="F9" s="53">
        <f t="shared" si="3"/>
        <v>8067.23</v>
      </c>
      <c r="G9" s="58">
        <v>19389.93</v>
      </c>
      <c r="H9" s="44">
        <f t="shared" si="0"/>
        <v>-11322.7</v>
      </c>
      <c r="I9" s="17">
        <v>1996.6</v>
      </c>
      <c r="J9" s="13">
        <f t="shared" si="1"/>
        <v>23959.199999999997</v>
      </c>
      <c r="K9" s="13">
        <v>1261.75</v>
      </c>
      <c r="L9" s="69">
        <v>1996.6</v>
      </c>
    </row>
    <row r="10" spans="1:12" ht="12.75">
      <c r="A10" s="20" t="s">
        <v>10</v>
      </c>
      <c r="B10" s="58">
        <v>-74736.86</v>
      </c>
      <c r="C10" s="12">
        <f t="shared" si="2"/>
        <v>6050.85</v>
      </c>
      <c r="D10" s="71">
        <v>393.98</v>
      </c>
      <c r="E10" s="33"/>
      <c r="F10" s="53">
        <f t="shared" si="3"/>
        <v>-69079.98999999999</v>
      </c>
      <c r="G10" s="58">
        <v>65190.26</v>
      </c>
      <c r="H10" s="44">
        <f t="shared" si="0"/>
        <v>-134270.25</v>
      </c>
      <c r="I10" s="17">
        <v>2016.95</v>
      </c>
      <c r="J10" s="13">
        <f t="shared" si="1"/>
        <v>24203.4</v>
      </c>
      <c r="K10" s="13">
        <v>1273.36</v>
      </c>
      <c r="L10" s="69">
        <v>2016.95</v>
      </c>
    </row>
    <row r="11" spans="1:12" ht="12" customHeight="1">
      <c r="A11" s="20" t="s">
        <v>11</v>
      </c>
      <c r="B11" s="58">
        <v>-6126.2</v>
      </c>
      <c r="C11" s="12">
        <f t="shared" si="2"/>
        <v>6123.84</v>
      </c>
      <c r="D11" s="71">
        <v>2080.13</v>
      </c>
      <c r="E11" s="27" t="s">
        <v>259</v>
      </c>
      <c r="F11" s="53">
        <f t="shared" si="3"/>
        <v>-2082.49</v>
      </c>
      <c r="G11" s="58">
        <v>55886.92</v>
      </c>
      <c r="H11" s="44">
        <f t="shared" si="0"/>
        <v>-57969.409999999996</v>
      </c>
      <c r="I11" s="17">
        <v>2041.28</v>
      </c>
      <c r="J11" s="13">
        <f t="shared" si="1"/>
        <v>24495.36</v>
      </c>
      <c r="K11" s="13">
        <v>1293.3</v>
      </c>
      <c r="L11" s="69">
        <v>2041.28</v>
      </c>
    </row>
    <row r="12" spans="1:12" ht="12.75">
      <c r="A12" s="20" t="s">
        <v>12</v>
      </c>
      <c r="B12" s="58">
        <v>1847.19</v>
      </c>
      <c r="C12" s="12">
        <f t="shared" si="2"/>
        <v>6866.99</v>
      </c>
      <c r="D12" s="71">
        <v>4295.36</v>
      </c>
      <c r="E12" s="27" t="s">
        <v>178</v>
      </c>
      <c r="F12" s="53">
        <f t="shared" si="3"/>
        <v>4418.820000000001</v>
      </c>
      <c r="G12" s="58">
        <v>10556.39</v>
      </c>
      <c r="H12" s="44">
        <f t="shared" si="0"/>
        <v>-6137.569999999999</v>
      </c>
      <c r="I12" s="17">
        <v>2096.35</v>
      </c>
      <c r="J12" s="13">
        <f t="shared" si="1"/>
        <v>25156.199999999997</v>
      </c>
      <c r="K12" s="13">
        <v>1324.6</v>
      </c>
      <c r="L12" s="69">
        <v>2674.29</v>
      </c>
    </row>
    <row r="13" spans="1:12" ht="12.75">
      <c r="A13" s="20" t="s">
        <v>13</v>
      </c>
      <c r="B13" s="58">
        <v>-9797.05</v>
      </c>
      <c r="C13" s="12">
        <f t="shared" si="2"/>
        <v>6159.75</v>
      </c>
      <c r="D13" s="71">
        <v>5333.54</v>
      </c>
      <c r="E13" s="72" t="s">
        <v>262</v>
      </c>
      <c r="F13" s="53">
        <f t="shared" si="3"/>
        <v>-8970.84</v>
      </c>
      <c r="G13" s="58">
        <v>16674.12</v>
      </c>
      <c r="H13" s="44">
        <f t="shared" si="0"/>
        <v>-25644.96</v>
      </c>
      <c r="I13" s="17">
        <v>2053.25</v>
      </c>
      <c r="J13" s="13">
        <f t="shared" si="1"/>
        <v>24639</v>
      </c>
      <c r="K13" s="13">
        <v>1296.07</v>
      </c>
      <c r="L13" s="69">
        <v>2053.25</v>
      </c>
    </row>
    <row r="14" spans="1:12" ht="22.5">
      <c r="A14" s="21" t="s">
        <v>14</v>
      </c>
      <c r="B14" s="58">
        <v>57124.52</v>
      </c>
      <c r="C14" s="12">
        <f t="shared" si="2"/>
        <v>9961.279999999999</v>
      </c>
      <c r="D14" s="71">
        <v>71074.21</v>
      </c>
      <c r="E14" s="30" t="s">
        <v>260</v>
      </c>
      <c r="F14" s="53">
        <f t="shared" si="3"/>
        <v>-3988.410000000018</v>
      </c>
      <c r="G14" s="58">
        <v>13400.5</v>
      </c>
      <c r="H14" s="44">
        <f t="shared" si="0"/>
        <v>-17388.910000000018</v>
      </c>
      <c r="I14" s="17">
        <v>3241.87</v>
      </c>
      <c r="J14" s="13">
        <f t="shared" si="1"/>
        <v>38902.44</v>
      </c>
      <c r="K14" s="13">
        <v>2057.78</v>
      </c>
      <c r="L14" s="69">
        <v>3477.54</v>
      </c>
    </row>
    <row r="15" spans="1:12" ht="12.75">
      <c r="A15" s="20" t="s">
        <v>15</v>
      </c>
      <c r="B15" s="58">
        <v>-362.91</v>
      </c>
      <c r="C15" s="12">
        <f t="shared" si="2"/>
        <v>6016.11</v>
      </c>
      <c r="D15" s="71">
        <v>393.98</v>
      </c>
      <c r="E15" s="27"/>
      <c r="F15" s="53">
        <f t="shared" si="3"/>
        <v>5259.219999999999</v>
      </c>
      <c r="G15" s="58">
        <v>10377.07</v>
      </c>
      <c r="H15" s="44">
        <f t="shared" si="0"/>
        <v>-5117.85</v>
      </c>
      <c r="I15" s="17">
        <v>2005.37</v>
      </c>
      <c r="J15" s="13">
        <f t="shared" si="1"/>
        <v>24064.44</v>
      </c>
      <c r="K15" s="13">
        <v>1268.81</v>
      </c>
      <c r="L15" s="69">
        <v>2005.37</v>
      </c>
    </row>
    <row r="16" spans="1:12" ht="22.5">
      <c r="A16" s="20" t="s">
        <v>16</v>
      </c>
      <c r="B16" s="58">
        <v>84380.11</v>
      </c>
      <c r="C16" s="12">
        <f t="shared" si="2"/>
        <v>8921.9</v>
      </c>
      <c r="D16" s="71">
        <v>51277.17</v>
      </c>
      <c r="E16" s="30" t="s">
        <v>261</v>
      </c>
      <c r="F16" s="53">
        <f t="shared" si="3"/>
        <v>42024.84</v>
      </c>
      <c r="G16" s="58">
        <v>18289.66</v>
      </c>
      <c r="H16" s="44">
        <f t="shared" si="0"/>
        <v>23735.179999999997</v>
      </c>
      <c r="I16" s="17">
        <v>3067</v>
      </c>
      <c r="J16" s="13">
        <f t="shared" si="1"/>
        <v>36804</v>
      </c>
      <c r="K16" s="13">
        <v>1992.38</v>
      </c>
      <c r="L16" s="69">
        <v>2787.9</v>
      </c>
    </row>
    <row r="17" spans="1:12" ht="12.75">
      <c r="A17" s="20" t="s">
        <v>17</v>
      </c>
      <c r="B17" s="58">
        <v>12886.58</v>
      </c>
      <c r="C17" s="12">
        <f t="shared" si="2"/>
        <v>2069.31</v>
      </c>
      <c r="D17" s="71">
        <v>0</v>
      </c>
      <c r="E17" s="30"/>
      <c r="F17" s="53">
        <f t="shared" si="3"/>
        <v>14955.89</v>
      </c>
      <c r="G17" s="58">
        <v>1639.3</v>
      </c>
      <c r="H17" s="44">
        <f t="shared" si="0"/>
        <v>13316.59</v>
      </c>
      <c r="I17" s="17">
        <v>689.77</v>
      </c>
      <c r="J17" s="13">
        <f t="shared" si="1"/>
        <v>8277.24</v>
      </c>
      <c r="K17" s="13">
        <v>438.91</v>
      </c>
      <c r="L17" s="69">
        <v>689.77</v>
      </c>
    </row>
    <row r="18" spans="1:12" ht="12.75">
      <c r="A18" s="20" t="s">
        <v>18</v>
      </c>
      <c r="B18" s="58">
        <v>4000.88</v>
      </c>
      <c r="C18" s="12">
        <f t="shared" si="2"/>
        <v>1410.33</v>
      </c>
      <c r="D18" s="71">
        <v>0</v>
      </c>
      <c r="E18" s="27"/>
      <c r="F18" s="53">
        <f t="shared" si="3"/>
        <v>5411.21</v>
      </c>
      <c r="G18" s="58">
        <v>2158.75</v>
      </c>
      <c r="H18" s="44">
        <f t="shared" si="0"/>
        <v>3252.46</v>
      </c>
      <c r="I18" s="17">
        <v>470.11</v>
      </c>
      <c r="J18" s="13">
        <f t="shared" si="1"/>
        <v>5641.32</v>
      </c>
      <c r="K18" s="13">
        <v>298</v>
      </c>
      <c r="L18" s="69">
        <v>470.11</v>
      </c>
    </row>
    <row r="19" spans="1:12" ht="12.75">
      <c r="A19" s="20" t="s">
        <v>19</v>
      </c>
      <c r="B19" s="58">
        <v>54271.88</v>
      </c>
      <c r="C19" s="12">
        <f t="shared" si="2"/>
        <v>6058.0199999999995</v>
      </c>
      <c r="D19" s="71">
        <v>6475.74</v>
      </c>
      <c r="E19" s="27" t="s">
        <v>93</v>
      </c>
      <c r="F19" s="53">
        <f t="shared" si="3"/>
        <v>53854.159999999996</v>
      </c>
      <c r="G19" s="58">
        <v>28835.43</v>
      </c>
      <c r="H19" s="44">
        <f t="shared" si="0"/>
        <v>25018.729999999996</v>
      </c>
      <c r="I19" s="17">
        <v>2019.34</v>
      </c>
      <c r="J19" s="13">
        <f t="shared" si="1"/>
        <v>24232.079999999998</v>
      </c>
      <c r="K19" s="13">
        <v>1284.21</v>
      </c>
      <c r="L19" s="69">
        <v>2019.34</v>
      </c>
    </row>
    <row r="20" spans="1:12" ht="12.75">
      <c r="A20" s="20" t="s">
        <v>20</v>
      </c>
      <c r="B20" s="58">
        <v>4455.2</v>
      </c>
      <c r="C20" s="12">
        <f t="shared" si="2"/>
        <v>3585.62</v>
      </c>
      <c r="D20" s="71">
        <v>10713.93</v>
      </c>
      <c r="E20" s="27" t="s">
        <v>263</v>
      </c>
      <c r="F20" s="53">
        <f t="shared" si="3"/>
        <v>-2673.1100000000006</v>
      </c>
      <c r="G20" s="58">
        <v>6235.1</v>
      </c>
      <c r="H20" s="44">
        <f t="shared" si="0"/>
        <v>-8908.210000000001</v>
      </c>
      <c r="I20" s="17">
        <v>1194.21</v>
      </c>
      <c r="J20" s="13">
        <f t="shared" si="1"/>
        <v>14330.52</v>
      </c>
      <c r="K20" s="13">
        <v>756.95</v>
      </c>
      <c r="L20" s="69">
        <v>1197.2</v>
      </c>
    </row>
    <row r="21" spans="1:12" ht="12.75">
      <c r="A21" s="20" t="s">
        <v>21</v>
      </c>
      <c r="B21" s="58">
        <v>-14725.19</v>
      </c>
      <c r="C21" s="12">
        <f t="shared" si="2"/>
        <v>3282.6400000000003</v>
      </c>
      <c r="D21" s="71">
        <v>2363.16</v>
      </c>
      <c r="E21" s="27" t="s">
        <v>232</v>
      </c>
      <c r="F21" s="53">
        <f t="shared" si="3"/>
        <v>-13805.71</v>
      </c>
      <c r="G21" s="58">
        <v>23933.51</v>
      </c>
      <c r="H21" s="44">
        <f t="shared" si="0"/>
        <v>-37739.22</v>
      </c>
      <c r="I21" s="17">
        <v>1009.07</v>
      </c>
      <c r="J21" s="13">
        <f t="shared" si="1"/>
        <v>12108.84</v>
      </c>
      <c r="K21" s="13">
        <v>388.81</v>
      </c>
      <c r="L21" s="69">
        <v>1264.5</v>
      </c>
    </row>
    <row r="22" spans="1:12" ht="12.75">
      <c r="A22" s="20" t="s">
        <v>22</v>
      </c>
      <c r="B22" s="58">
        <v>-18304.34</v>
      </c>
      <c r="C22" s="12">
        <f t="shared" si="2"/>
        <v>3193.5</v>
      </c>
      <c r="D22" s="71">
        <v>393.98</v>
      </c>
      <c r="E22" s="27"/>
      <c r="F22" s="53">
        <f t="shared" si="3"/>
        <v>-15504.82</v>
      </c>
      <c r="G22" s="58">
        <v>29413.13</v>
      </c>
      <c r="H22" s="44">
        <f t="shared" si="0"/>
        <v>-44917.95</v>
      </c>
      <c r="I22" s="17">
        <v>1064.5</v>
      </c>
      <c r="J22" s="13">
        <f t="shared" si="1"/>
        <v>12774</v>
      </c>
      <c r="K22" s="13">
        <v>750.18</v>
      </c>
      <c r="L22" s="69">
        <v>1064.5</v>
      </c>
    </row>
    <row r="23" spans="1:12" ht="12.75">
      <c r="A23" s="20" t="s">
        <v>23</v>
      </c>
      <c r="B23" s="58">
        <v>22801.8</v>
      </c>
      <c r="C23" s="12">
        <f t="shared" si="2"/>
        <v>6458.8</v>
      </c>
      <c r="D23" s="71">
        <v>34385.98</v>
      </c>
      <c r="E23" s="27" t="s">
        <v>264</v>
      </c>
      <c r="F23" s="53">
        <f t="shared" si="3"/>
        <v>-5125.380000000005</v>
      </c>
      <c r="G23" s="58">
        <v>8315.25</v>
      </c>
      <c r="H23" s="44">
        <f t="shared" si="0"/>
        <v>-13440.630000000005</v>
      </c>
      <c r="I23" s="17">
        <v>1985.4</v>
      </c>
      <c r="J23" s="13">
        <f t="shared" si="1"/>
        <v>23824.800000000003</v>
      </c>
      <c r="K23" s="13">
        <v>1254.43</v>
      </c>
      <c r="L23" s="69">
        <v>2488</v>
      </c>
    </row>
    <row r="24" spans="1:12" ht="12.75">
      <c r="A24" s="20" t="s">
        <v>24</v>
      </c>
      <c r="B24" s="58">
        <v>-9592.97</v>
      </c>
      <c r="C24" s="12">
        <f t="shared" si="2"/>
        <v>317.04</v>
      </c>
      <c r="D24" s="71">
        <v>0</v>
      </c>
      <c r="E24" s="34"/>
      <c r="F24" s="53">
        <f t="shared" si="3"/>
        <v>-9275.929999999998</v>
      </c>
      <c r="G24" s="58">
        <v>577.65</v>
      </c>
      <c r="H24" s="44">
        <f t="shared" si="0"/>
        <v>-9853.579999999998</v>
      </c>
      <c r="I24" s="17">
        <v>105.68</v>
      </c>
      <c r="J24" s="13">
        <f t="shared" si="1"/>
        <v>1268.16</v>
      </c>
      <c r="K24" s="13">
        <v>66.99</v>
      </c>
      <c r="L24" s="69">
        <v>105.68</v>
      </c>
    </row>
    <row r="25" spans="1:12" ht="12.75">
      <c r="A25" s="20" t="s">
        <v>25</v>
      </c>
      <c r="B25" s="58">
        <v>-4670.85</v>
      </c>
      <c r="C25" s="12">
        <f t="shared" si="2"/>
        <v>6219.599999999999</v>
      </c>
      <c r="D25" s="71">
        <v>10165.04</v>
      </c>
      <c r="E25" s="27" t="s">
        <v>266</v>
      </c>
      <c r="F25" s="53">
        <f t="shared" si="3"/>
        <v>-8616.29</v>
      </c>
      <c r="G25" s="58">
        <v>61704.26</v>
      </c>
      <c r="H25" s="44">
        <f t="shared" si="0"/>
        <v>-70320.55</v>
      </c>
      <c r="I25" s="17">
        <v>2073.2</v>
      </c>
      <c r="J25" s="13">
        <f t="shared" si="1"/>
        <v>24878.399999999998</v>
      </c>
      <c r="K25" s="13">
        <v>1316.01</v>
      </c>
      <c r="L25" s="69">
        <v>2073.2</v>
      </c>
    </row>
    <row r="26" spans="1:12" ht="12.75">
      <c r="A26" s="20" t="s">
        <v>26</v>
      </c>
      <c r="B26" s="58">
        <v>43268.42</v>
      </c>
      <c r="C26" s="12">
        <f t="shared" si="2"/>
        <v>6175.7</v>
      </c>
      <c r="D26" s="71">
        <v>393.98</v>
      </c>
      <c r="E26" s="27"/>
      <c r="F26" s="53">
        <f t="shared" si="3"/>
        <v>49050.13999999999</v>
      </c>
      <c r="G26" s="58">
        <v>7197.1</v>
      </c>
      <c r="H26" s="44">
        <f t="shared" si="0"/>
        <v>41853.03999999999</v>
      </c>
      <c r="I26" s="17">
        <v>2056.85</v>
      </c>
      <c r="J26" s="13">
        <f t="shared" si="1"/>
        <v>24682.199999999997</v>
      </c>
      <c r="K26" s="13">
        <v>789</v>
      </c>
      <c r="L26" s="69">
        <v>2062</v>
      </c>
    </row>
    <row r="27" spans="1:12" ht="12.75">
      <c r="A27" s="20" t="s">
        <v>27</v>
      </c>
      <c r="B27" s="58">
        <v>-17801.4</v>
      </c>
      <c r="C27" s="12">
        <f t="shared" si="2"/>
        <v>2085.7799999999997</v>
      </c>
      <c r="D27" s="71">
        <v>393.98</v>
      </c>
      <c r="E27" s="27"/>
      <c r="F27" s="53">
        <f t="shared" si="3"/>
        <v>-16109.600000000002</v>
      </c>
      <c r="G27" s="58">
        <v>6047.99</v>
      </c>
      <c r="H27" s="44">
        <f t="shared" si="0"/>
        <v>-22157.590000000004</v>
      </c>
      <c r="I27" s="17">
        <v>695.26</v>
      </c>
      <c r="J27" s="13">
        <f t="shared" si="1"/>
        <v>8343.119999999999</v>
      </c>
      <c r="K27" s="13">
        <v>440.72</v>
      </c>
      <c r="L27" s="69">
        <v>695.26</v>
      </c>
    </row>
    <row r="28" spans="1:12" ht="12.75">
      <c r="A28" s="20" t="s">
        <v>28</v>
      </c>
      <c r="B28" s="58">
        <v>-666.81</v>
      </c>
      <c r="C28" s="12">
        <f t="shared" si="2"/>
        <v>2015.16</v>
      </c>
      <c r="D28" s="71">
        <v>853.24</v>
      </c>
      <c r="E28" s="27" t="s">
        <v>267</v>
      </c>
      <c r="F28" s="53">
        <f t="shared" si="3"/>
        <v>495.1100000000001</v>
      </c>
      <c r="G28" s="58">
        <v>1736.14</v>
      </c>
      <c r="H28" s="44">
        <f t="shared" si="0"/>
        <v>-1241.03</v>
      </c>
      <c r="I28" s="17">
        <v>671.72</v>
      </c>
      <c r="J28" s="13">
        <f t="shared" si="1"/>
        <v>8060.64</v>
      </c>
      <c r="K28" s="13">
        <v>388.79</v>
      </c>
      <c r="L28" s="69">
        <v>671.72</v>
      </c>
    </row>
    <row r="29" spans="1:12" ht="22.5">
      <c r="A29" s="21" t="s">
        <v>29</v>
      </c>
      <c r="B29" s="58">
        <v>16159.89</v>
      </c>
      <c r="C29" s="12">
        <f t="shared" si="2"/>
        <v>6803.52</v>
      </c>
      <c r="D29" s="71">
        <v>21652.95</v>
      </c>
      <c r="E29" s="27" t="s">
        <v>268</v>
      </c>
      <c r="F29" s="53">
        <f t="shared" si="3"/>
        <v>1310.4599999999991</v>
      </c>
      <c r="G29" s="58">
        <v>11196.04</v>
      </c>
      <c r="H29" s="44">
        <f t="shared" si="0"/>
        <v>-9885.580000000002</v>
      </c>
      <c r="I29" s="17">
        <v>2267.84</v>
      </c>
      <c r="J29" s="13">
        <f t="shared" si="1"/>
        <v>27214.08</v>
      </c>
      <c r="K29" s="13">
        <v>1490</v>
      </c>
      <c r="L29" s="69">
        <v>2267.84</v>
      </c>
    </row>
    <row r="30" spans="1:12" ht="22.5">
      <c r="A30" s="21" t="s">
        <v>30</v>
      </c>
      <c r="B30" s="58">
        <v>10627.56</v>
      </c>
      <c r="C30" s="12">
        <f t="shared" si="2"/>
        <v>6191.82</v>
      </c>
      <c r="D30" s="71">
        <v>12977.07</v>
      </c>
      <c r="E30" s="27" t="s">
        <v>269</v>
      </c>
      <c r="F30" s="53">
        <f t="shared" si="3"/>
        <v>3842.3099999999977</v>
      </c>
      <c r="G30" s="58">
        <v>9686.52</v>
      </c>
      <c r="H30" s="44">
        <f t="shared" si="0"/>
        <v>-5844.210000000003</v>
      </c>
      <c r="I30" s="17">
        <v>2081.16</v>
      </c>
      <c r="J30" s="13">
        <f t="shared" si="1"/>
        <v>24973.92</v>
      </c>
      <c r="K30" s="13">
        <v>1321.02</v>
      </c>
      <c r="L30" s="69">
        <v>2029.5</v>
      </c>
    </row>
    <row r="31" spans="1:12" ht="12.75">
      <c r="A31" s="20" t="s">
        <v>31</v>
      </c>
      <c r="B31" s="58">
        <v>0</v>
      </c>
      <c r="C31" s="12">
        <f t="shared" si="2"/>
        <v>0</v>
      </c>
      <c r="D31" s="71">
        <v>0</v>
      </c>
      <c r="E31" s="28"/>
      <c r="F31" s="53">
        <f t="shared" si="3"/>
        <v>0</v>
      </c>
      <c r="G31" s="58"/>
      <c r="H31" s="44">
        <f t="shared" si="0"/>
        <v>0</v>
      </c>
      <c r="I31" s="17"/>
      <c r="J31" s="13">
        <f t="shared" si="1"/>
        <v>0</v>
      </c>
      <c r="K31" s="13"/>
      <c r="L31" s="69"/>
    </row>
    <row r="32" spans="1:12" ht="22.5">
      <c r="A32" s="20" t="s">
        <v>32</v>
      </c>
      <c r="B32" s="58">
        <v>79488.92</v>
      </c>
      <c r="C32" s="12">
        <f t="shared" si="2"/>
        <v>10670.4</v>
      </c>
      <c r="D32" s="71">
        <v>78153.73</v>
      </c>
      <c r="E32" s="27" t="s">
        <v>270</v>
      </c>
      <c r="F32" s="53">
        <f t="shared" si="3"/>
        <v>12005.589999999997</v>
      </c>
      <c r="G32" s="58">
        <v>24219.26</v>
      </c>
      <c r="H32" s="44">
        <f t="shared" si="0"/>
        <v>-12213.670000000002</v>
      </c>
      <c r="I32" s="17">
        <v>3482.7</v>
      </c>
      <c r="J32" s="13">
        <f t="shared" si="1"/>
        <v>41792.399999999994</v>
      </c>
      <c r="K32" s="13">
        <v>2229.98</v>
      </c>
      <c r="L32" s="69">
        <v>3705</v>
      </c>
    </row>
    <row r="33" spans="1:12" ht="12.75">
      <c r="A33" s="20" t="s">
        <v>33</v>
      </c>
      <c r="B33" s="58">
        <v>-1254.95</v>
      </c>
      <c r="C33" s="12">
        <f t="shared" si="2"/>
        <v>5140.85</v>
      </c>
      <c r="D33" s="71">
        <v>393.98</v>
      </c>
      <c r="E33" s="27"/>
      <c r="F33" s="53">
        <f t="shared" si="3"/>
        <v>3491.9200000000005</v>
      </c>
      <c r="G33" s="58">
        <v>13022.82</v>
      </c>
      <c r="H33" s="44">
        <f t="shared" si="0"/>
        <v>-9530.9</v>
      </c>
      <c r="I33" s="17">
        <v>1624.15</v>
      </c>
      <c r="J33" s="13">
        <f t="shared" si="1"/>
        <v>19489.800000000003</v>
      </c>
      <c r="K33" s="13">
        <v>761.02</v>
      </c>
      <c r="L33" s="69">
        <v>1892.55</v>
      </c>
    </row>
    <row r="34" spans="1:12" ht="12.75">
      <c r="A34" s="20" t="s">
        <v>34</v>
      </c>
      <c r="B34" s="58">
        <v>-9723.77</v>
      </c>
      <c r="C34" s="12">
        <f t="shared" si="2"/>
        <v>1548.3899999999999</v>
      </c>
      <c r="D34" s="71">
        <v>393.98</v>
      </c>
      <c r="E34" s="27"/>
      <c r="F34" s="53">
        <f t="shared" si="3"/>
        <v>-8569.36</v>
      </c>
      <c r="G34" s="58">
        <v>6972.35</v>
      </c>
      <c r="H34" s="44">
        <f t="shared" si="0"/>
        <v>-15541.710000000001</v>
      </c>
      <c r="I34" s="17">
        <v>516.13</v>
      </c>
      <c r="J34" s="13">
        <f t="shared" si="1"/>
        <v>6193.5599999999995</v>
      </c>
      <c r="K34" s="13">
        <v>328.07</v>
      </c>
      <c r="L34" s="69">
        <v>516.13</v>
      </c>
    </row>
    <row r="35" spans="1:12" ht="22.5">
      <c r="A35" s="20" t="s">
        <v>35</v>
      </c>
      <c r="B35" s="58">
        <v>-20290.67</v>
      </c>
      <c r="C35" s="12">
        <f t="shared" si="2"/>
        <v>7874.67</v>
      </c>
      <c r="D35" s="71">
        <v>4748.87</v>
      </c>
      <c r="E35" s="27" t="s">
        <v>271</v>
      </c>
      <c r="F35" s="53">
        <f t="shared" si="3"/>
        <v>-17164.87</v>
      </c>
      <c r="G35" s="58">
        <v>21893.1</v>
      </c>
      <c r="H35" s="44">
        <f t="shared" si="0"/>
        <v>-39057.97</v>
      </c>
      <c r="I35" s="17">
        <v>2029.71</v>
      </c>
      <c r="J35" s="13">
        <f t="shared" si="1"/>
        <v>24356.52</v>
      </c>
      <c r="K35" s="13">
        <v>1284.72</v>
      </c>
      <c r="L35" s="69">
        <v>3815.25</v>
      </c>
    </row>
    <row r="36" spans="1:12" ht="22.5">
      <c r="A36" s="21" t="s">
        <v>36</v>
      </c>
      <c r="B36" s="58">
        <v>44510.05</v>
      </c>
      <c r="C36" s="12">
        <f t="shared" si="2"/>
        <v>9573.33</v>
      </c>
      <c r="D36" s="71">
        <v>40851.8</v>
      </c>
      <c r="E36" s="27" t="s">
        <v>272</v>
      </c>
      <c r="F36" s="53">
        <f t="shared" si="3"/>
        <v>13231.580000000002</v>
      </c>
      <c r="G36" s="58">
        <v>18217.98</v>
      </c>
      <c r="H36" s="44">
        <f t="shared" si="0"/>
        <v>-4986.399999999998</v>
      </c>
      <c r="I36" s="17">
        <v>3191.11</v>
      </c>
      <c r="J36" s="13">
        <f t="shared" si="1"/>
        <v>38293.32</v>
      </c>
      <c r="K36" s="13">
        <v>2134.75</v>
      </c>
      <c r="L36" s="69">
        <v>3191.11</v>
      </c>
    </row>
    <row r="37" spans="1:12" ht="12.75">
      <c r="A37" s="20" t="s">
        <v>37</v>
      </c>
      <c r="B37" s="58">
        <v>2587.19</v>
      </c>
      <c r="C37" s="12">
        <f t="shared" si="2"/>
        <v>6299.82</v>
      </c>
      <c r="D37" s="71">
        <v>9397.03</v>
      </c>
      <c r="E37" s="27" t="s">
        <v>273</v>
      </c>
      <c r="F37" s="53">
        <f t="shared" si="3"/>
        <v>-510.02000000000044</v>
      </c>
      <c r="G37" s="58">
        <v>33446.04</v>
      </c>
      <c r="H37" s="44">
        <f t="shared" si="0"/>
        <v>-33956.06</v>
      </c>
      <c r="I37" s="17">
        <v>2099.94</v>
      </c>
      <c r="J37" s="13">
        <f t="shared" si="1"/>
        <v>25199.28</v>
      </c>
      <c r="K37" s="13">
        <v>1284.21</v>
      </c>
      <c r="L37" s="69">
        <v>2099.94</v>
      </c>
    </row>
    <row r="38" spans="1:12" ht="12.75">
      <c r="A38" s="22" t="s">
        <v>38</v>
      </c>
      <c r="B38" s="58">
        <v>10152.16</v>
      </c>
      <c r="C38" s="12">
        <f t="shared" si="2"/>
        <v>732.56</v>
      </c>
      <c r="D38" s="71">
        <v>0</v>
      </c>
      <c r="E38" s="28"/>
      <c r="F38" s="53">
        <f t="shared" si="3"/>
        <v>10884.72</v>
      </c>
      <c r="G38" s="58"/>
      <c r="H38" s="44">
        <f aca="true" t="shared" si="4" ref="H38:H69">F38-G38</f>
        <v>10884.72</v>
      </c>
      <c r="I38" s="17">
        <v>366.28</v>
      </c>
      <c r="J38" s="13">
        <f aca="true" t="shared" si="5" ref="J38:J69">12*I38</f>
        <v>4395.36</v>
      </c>
      <c r="K38" s="13">
        <v>231.7</v>
      </c>
      <c r="L38" s="69"/>
    </row>
    <row r="39" spans="1:12" ht="12.75">
      <c r="A39" s="20" t="s">
        <v>39</v>
      </c>
      <c r="B39" s="58">
        <v>-540.9</v>
      </c>
      <c r="C39" s="12">
        <f t="shared" si="2"/>
        <v>536.25</v>
      </c>
      <c r="D39" s="71">
        <v>0</v>
      </c>
      <c r="E39" s="28"/>
      <c r="F39" s="53">
        <f t="shared" si="3"/>
        <v>-4.649999999999977</v>
      </c>
      <c r="G39" s="58">
        <v>115.7</v>
      </c>
      <c r="H39" s="44">
        <f t="shared" si="4"/>
        <v>-120.34999999999998</v>
      </c>
      <c r="I39" s="17">
        <v>178.75</v>
      </c>
      <c r="J39" s="13">
        <f t="shared" si="5"/>
        <v>2145</v>
      </c>
      <c r="K39" s="13">
        <v>282.69</v>
      </c>
      <c r="L39" s="69">
        <v>178.75</v>
      </c>
    </row>
    <row r="40" spans="1:12" ht="12.75">
      <c r="A40" s="20" t="s">
        <v>40</v>
      </c>
      <c r="B40" s="58">
        <v>14776.57</v>
      </c>
      <c r="C40" s="12">
        <f aca="true" t="shared" si="6" ref="C40:C73">2*I40+L40</f>
        <v>6121.47</v>
      </c>
      <c r="D40" s="71">
        <v>2926.93</v>
      </c>
      <c r="E40" s="27" t="s">
        <v>274</v>
      </c>
      <c r="F40" s="53">
        <f aca="true" t="shared" si="7" ref="F40:F71">B40+C40-D40</f>
        <v>17971.11</v>
      </c>
      <c r="G40" s="58">
        <v>28540.99</v>
      </c>
      <c r="H40" s="44">
        <f t="shared" si="4"/>
        <v>-10569.880000000001</v>
      </c>
      <c r="I40" s="17">
        <v>2040.49</v>
      </c>
      <c r="J40" s="13">
        <f t="shared" si="5"/>
        <v>24485.88</v>
      </c>
      <c r="K40" s="13">
        <v>1296.33</v>
      </c>
      <c r="L40" s="69">
        <v>2040.49</v>
      </c>
    </row>
    <row r="41" spans="1:12" ht="25.5">
      <c r="A41" s="22" t="s">
        <v>41</v>
      </c>
      <c r="B41" s="58">
        <v>0</v>
      </c>
      <c r="C41" s="12">
        <f t="shared" si="6"/>
        <v>0</v>
      </c>
      <c r="D41" s="71">
        <v>0</v>
      </c>
      <c r="E41" s="28"/>
      <c r="F41" s="53">
        <f t="shared" si="7"/>
        <v>0</v>
      </c>
      <c r="G41" s="58"/>
      <c r="H41" s="44">
        <f t="shared" si="4"/>
        <v>0</v>
      </c>
      <c r="I41" s="17"/>
      <c r="J41" s="13">
        <f t="shared" si="5"/>
        <v>0</v>
      </c>
      <c r="K41" s="13"/>
      <c r="L41" s="69"/>
    </row>
    <row r="42" spans="1:12" ht="12.75">
      <c r="A42" s="20" t="s">
        <v>42</v>
      </c>
      <c r="B42" s="58">
        <v>17355.14</v>
      </c>
      <c r="C42" s="12">
        <f t="shared" si="6"/>
        <v>2949.42</v>
      </c>
      <c r="D42" s="71">
        <v>393.98</v>
      </c>
      <c r="E42" s="27"/>
      <c r="F42" s="53">
        <f t="shared" si="7"/>
        <v>19910.579999999998</v>
      </c>
      <c r="G42" s="58">
        <v>4853.65</v>
      </c>
      <c r="H42" s="44">
        <f t="shared" si="4"/>
        <v>15056.929999999998</v>
      </c>
      <c r="I42" s="17">
        <v>983.14</v>
      </c>
      <c r="J42" s="13">
        <f t="shared" si="5"/>
        <v>11797.68</v>
      </c>
      <c r="K42" s="13">
        <v>621.91</v>
      </c>
      <c r="L42" s="69">
        <v>983.14</v>
      </c>
    </row>
    <row r="43" spans="1:12" ht="12.75">
      <c r="A43" s="20" t="s">
        <v>43</v>
      </c>
      <c r="B43" s="58">
        <v>8704.22</v>
      </c>
      <c r="C43" s="12">
        <f t="shared" si="6"/>
        <v>1153.32</v>
      </c>
      <c r="D43" s="71">
        <v>393.98</v>
      </c>
      <c r="E43" s="28"/>
      <c r="F43" s="53">
        <f t="shared" si="7"/>
        <v>9463.56</v>
      </c>
      <c r="G43" s="58">
        <v>8503.89</v>
      </c>
      <c r="H43" s="44">
        <f t="shared" si="4"/>
        <v>959.6700000000001</v>
      </c>
      <c r="I43" s="17">
        <v>384.44</v>
      </c>
      <c r="J43" s="13">
        <f t="shared" si="5"/>
        <v>4613.28</v>
      </c>
      <c r="K43" s="13">
        <v>308.62</v>
      </c>
      <c r="L43" s="69">
        <v>384.44</v>
      </c>
    </row>
    <row r="44" spans="1:12" ht="12.75">
      <c r="A44" s="20" t="s">
        <v>44</v>
      </c>
      <c r="B44" s="58">
        <v>0</v>
      </c>
      <c r="C44" s="12">
        <f t="shared" si="6"/>
        <v>0</v>
      </c>
      <c r="D44" s="71">
        <v>0</v>
      </c>
      <c r="E44" s="28"/>
      <c r="F44" s="53">
        <f t="shared" si="7"/>
        <v>0</v>
      </c>
      <c r="G44" s="73"/>
      <c r="H44" s="44">
        <f t="shared" si="4"/>
        <v>0</v>
      </c>
      <c r="I44" s="17"/>
      <c r="J44" s="13">
        <f t="shared" si="5"/>
        <v>0</v>
      </c>
      <c r="K44" s="13"/>
      <c r="L44" s="69"/>
    </row>
    <row r="45" spans="1:12" ht="12.75">
      <c r="A45" s="20" t="s">
        <v>45</v>
      </c>
      <c r="B45" s="58">
        <v>10443.04</v>
      </c>
      <c r="C45" s="12">
        <f t="shared" si="6"/>
        <v>1578.84</v>
      </c>
      <c r="D45" s="71">
        <v>0</v>
      </c>
      <c r="E45" s="28"/>
      <c r="F45" s="53">
        <f t="shared" si="7"/>
        <v>12021.880000000001</v>
      </c>
      <c r="G45" s="58">
        <v>786.87</v>
      </c>
      <c r="H45" s="44">
        <f t="shared" si="4"/>
        <v>11235.01</v>
      </c>
      <c r="I45" s="17">
        <v>526.28</v>
      </c>
      <c r="J45" s="13">
        <f t="shared" si="5"/>
        <v>6315.36</v>
      </c>
      <c r="K45" s="13">
        <v>333.61</v>
      </c>
      <c r="L45" s="69">
        <v>526.28</v>
      </c>
    </row>
    <row r="46" spans="1:12" ht="12.75">
      <c r="A46" s="20" t="s">
        <v>46</v>
      </c>
      <c r="B46" s="58">
        <v>21906.25</v>
      </c>
      <c r="C46" s="12">
        <f t="shared" si="6"/>
        <v>6068.79</v>
      </c>
      <c r="D46" s="71">
        <v>393.98</v>
      </c>
      <c r="E46" s="27"/>
      <c r="F46" s="53">
        <f t="shared" si="7"/>
        <v>27581.06</v>
      </c>
      <c r="G46" s="58">
        <v>14132.27</v>
      </c>
      <c r="H46" s="44">
        <f t="shared" si="4"/>
        <v>13448.79</v>
      </c>
      <c r="I46" s="17">
        <v>2022.93</v>
      </c>
      <c r="J46" s="13">
        <f t="shared" si="5"/>
        <v>24275.16</v>
      </c>
      <c r="K46" s="13">
        <v>1280.93</v>
      </c>
      <c r="L46" s="69">
        <v>2022.93</v>
      </c>
    </row>
    <row r="47" spans="1:12" ht="22.5">
      <c r="A47" s="21" t="s">
        <v>47</v>
      </c>
      <c r="B47" s="58">
        <v>57818.56</v>
      </c>
      <c r="C47" s="12">
        <f t="shared" si="6"/>
        <v>11697.75</v>
      </c>
      <c r="D47" s="71">
        <v>75609.71</v>
      </c>
      <c r="E47" s="27" t="s">
        <v>275</v>
      </c>
      <c r="F47" s="53">
        <f t="shared" si="7"/>
        <v>-6093.400000000009</v>
      </c>
      <c r="G47" s="58">
        <v>14106.51</v>
      </c>
      <c r="H47" s="44">
        <f t="shared" si="4"/>
        <v>-20199.91000000001</v>
      </c>
      <c r="I47" s="17">
        <v>3807</v>
      </c>
      <c r="J47" s="13">
        <f t="shared" si="5"/>
        <v>45684</v>
      </c>
      <c r="K47" s="13">
        <v>2416.5</v>
      </c>
      <c r="L47" s="69">
        <v>4083.75</v>
      </c>
    </row>
    <row r="48" spans="1:12" ht="12.75">
      <c r="A48" s="20" t="s">
        <v>48</v>
      </c>
      <c r="B48" s="58">
        <v>39383.36</v>
      </c>
      <c r="C48" s="12">
        <f t="shared" si="6"/>
        <v>4478.7300000000005</v>
      </c>
      <c r="D48" s="71">
        <v>5760.72</v>
      </c>
      <c r="E48" s="27" t="s">
        <v>276</v>
      </c>
      <c r="F48" s="53">
        <f t="shared" si="7"/>
        <v>38101.37</v>
      </c>
      <c r="G48" s="58">
        <v>10888.17</v>
      </c>
      <c r="H48" s="44">
        <f t="shared" si="4"/>
        <v>27213.200000000004</v>
      </c>
      <c r="I48" s="17">
        <v>1492.91</v>
      </c>
      <c r="J48" s="13">
        <f t="shared" si="5"/>
        <v>17914.920000000002</v>
      </c>
      <c r="K48" s="13">
        <v>947.63</v>
      </c>
      <c r="L48" s="69">
        <v>1492.91</v>
      </c>
    </row>
    <row r="49" spans="1:12" ht="12.75">
      <c r="A49" s="20" t="s">
        <v>49</v>
      </c>
      <c r="B49" s="58">
        <v>13597.57</v>
      </c>
      <c r="C49" s="12">
        <f t="shared" si="6"/>
        <v>2230.05</v>
      </c>
      <c r="D49" s="71">
        <v>0</v>
      </c>
      <c r="E49" s="28"/>
      <c r="F49" s="53">
        <f t="shared" si="7"/>
        <v>15827.619999999999</v>
      </c>
      <c r="G49" s="58">
        <v>2208.27</v>
      </c>
      <c r="H49" s="44">
        <f t="shared" si="4"/>
        <v>13619.349999999999</v>
      </c>
      <c r="I49" s="17">
        <v>743.35</v>
      </c>
      <c r="J49" s="13">
        <f t="shared" si="5"/>
        <v>8920.2</v>
      </c>
      <c r="K49" s="13">
        <v>471.84</v>
      </c>
      <c r="L49" s="69">
        <v>743.35</v>
      </c>
    </row>
    <row r="50" spans="1:12" ht="12.75">
      <c r="A50" s="20" t="s">
        <v>50</v>
      </c>
      <c r="B50" s="58">
        <v>84702.16</v>
      </c>
      <c r="C50" s="12">
        <f t="shared" si="6"/>
        <v>11628.130000000001</v>
      </c>
      <c r="D50" s="71">
        <v>3947.83</v>
      </c>
      <c r="E50" s="27" t="s">
        <v>277</v>
      </c>
      <c r="F50" s="53">
        <f t="shared" si="7"/>
        <v>92382.46</v>
      </c>
      <c r="G50" s="58">
        <v>22433.51</v>
      </c>
      <c r="H50" s="44">
        <f t="shared" si="4"/>
        <v>69948.95000000001</v>
      </c>
      <c r="I50" s="17">
        <v>3812.5</v>
      </c>
      <c r="J50" s="13">
        <f t="shared" si="5"/>
        <v>45750</v>
      </c>
      <c r="K50" s="13">
        <v>2430.04</v>
      </c>
      <c r="L50" s="69">
        <v>4003.13</v>
      </c>
    </row>
    <row r="51" spans="1:12" ht="12.75">
      <c r="A51" s="20" t="s">
        <v>51</v>
      </c>
      <c r="B51" s="58">
        <v>2646.11</v>
      </c>
      <c r="C51" s="12">
        <f t="shared" si="6"/>
        <v>927.69</v>
      </c>
      <c r="D51" s="71">
        <v>0</v>
      </c>
      <c r="E51" s="28"/>
      <c r="F51" s="53">
        <f t="shared" si="7"/>
        <v>3573.8</v>
      </c>
      <c r="G51" s="58">
        <v>2813.25</v>
      </c>
      <c r="H51" s="44">
        <f t="shared" si="4"/>
        <v>760.5500000000002</v>
      </c>
      <c r="I51" s="17">
        <v>309.23</v>
      </c>
      <c r="J51" s="13">
        <f t="shared" si="5"/>
        <v>3710.76</v>
      </c>
      <c r="K51" s="13">
        <v>195.61</v>
      </c>
      <c r="L51" s="69">
        <v>309.23</v>
      </c>
    </row>
    <row r="52" spans="1:12" ht="12.75">
      <c r="A52" s="20" t="s">
        <v>52</v>
      </c>
      <c r="B52" s="58">
        <v>747.29</v>
      </c>
      <c r="C52" s="12">
        <f t="shared" si="6"/>
        <v>11418</v>
      </c>
      <c r="D52" s="71">
        <v>21706.22</v>
      </c>
      <c r="E52" s="27" t="s">
        <v>278</v>
      </c>
      <c r="F52" s="53">
        <f t="shared" si="7"/>
        <v>-9540.93</v>
      </c>
      <c r="G52" s="58">
        <v>35209.18</v>
      </c>
      <c r="H52" s="44">
        <f t="shared" si="4"/>
        <v>-44750.11</v>
      </c>
      <c r="I52" s="17">
        <v>3806</v>
      </c>
      <c r="J52" s="13">
        <f t="shared" si="5"/>
        <v>45672</v>
      </c>
      <c r="K52" s="13">
        <v>2394.02</v>
      </c>
      <c r="L52" s="69">
        <v>3806</v>
      </c>
    </row>
    <row r="53" spans="1:12" ht="12.75">
      <c r="A53" s="20" t="s">
        <v>53</v>
      </c>
      <c r="B53" s="58">
        <v>20956.26</v>
      </c>
      <c r="C53" s="12">
        <f t="shared" si="6"/>
        <v>7783.5</v>
      </c>
      <c r="D53" s="71">
        <v>52912.91</v>
      </c>
      <c r="E53" s="27" t="s">
        <v>279</v>
      </c>
      <c r="F53" s="53">
        <f t="shared" si="7"/>
        <v>-24173.150000000005</v>
      </c>
      <c r="G53" s="58">
        <v>18657.58</v>
      </c>
      <c r="H53" s="44">
        <f t="shared" si="4"/>
        <v>-42830.73000000001</v>
      </c>
      <c r="I53" s="17">
        <v>2594.5</v>
      </c>
      <c r="J53" s="13">
        <f t="shared" si="5"/>
        <v>31134</v>
      </c>
      <c r="K53" s="13">
        <v>1650.78</v>
      </c>
      <c r="L53" s="69">
        <v>2594.5</v>
      </c>
    </row>
    <row r="54" spans="1:12" ht="12.75">
      <c r="A54" s="20" t="s">
        <v>54</v>
      </c>
      <c r="B54" s="58">
        <v>48548.6</v>
      </c>
      <c r="C54" s="12">
        <f t="shared" si="6"/>
        <v>8714.16</v>
      </c>
      <c r="D54" s="71">
        <v>3851.17</v>
      </c>
      <c r="E54" s="27" t="s">
        <v>280</v>
      </c>
      <c r="F54" s="53">
        <f t="shared" si="7"/>
        <v>53411.59</v>
      </c>
      <c r="G54" s="58">
        <v>45402.59</v>
      </c>
      <c r="H54" s="44">
        <f t="shared" si="4"/>
        <v>8009</v>
      </c>
      <c r="I54" s="17">
        <v>2904.72</v>
      </c>
      <c r="J54" s="13">
        <f t="shared" si="5"/>
        <v>34856.64</v>
      </c>
      <c r="K54" s="13">
        <v>1825.86</v>
      </c>
      <c r="L54" s="69">
        <v>2904.72</v>
      </c>
    </row>
    <row r="55" spans="1:12" ht="12.75">
      <c r="A55" s="20" t="s">
        <v>55</v>
      </c>
      <c r="B55" s="58">
        <v>25004.13</v>
      </c>
      <c r="C55" s="12">
        <f t="shared" si="6"/>
        <v>5751.6</v>
      </c>
      <c r="D55" s="71">
        <v>6888.15</v>
      </c>
      <c r="E55" s="27" t="s">
        <v>281</v>
      </c>
      <c r="F55" s="53">
        <f t="shared" si="7"/>
        <v>23867.58</v>
      </c>
      <c r="G55" s="58">
        <v>50911.63</v>
      </c>
      <c r="H55" s="44">
        <f t="shared" si="4"/>
        <v>-27044.049999999996</v>
      </c>
      <c r="I55" s="17">
        <v>1917.2</v>
      </c>
      <c r="J55" s="13">
        <f t="shared" si="5"/>
        <v>23006.4</v>
      </c>
      <c r="K55" s="13">
        <v>1207.23</v>
      </c>
      <c r="L55" s="69">
        <v>1917.2</v>
      </c>
    </row>
    <row r="56" spans="1:12" ht="12.75">
      <c r="A56" s="22" t="s">
        <v>56</v>
      </c>
      <c r="B56" s="58">
        <v>26876.83</v>
      </c>
      <c r="C56" s="12">
        <f t="shared" si="6"/>
        <v>0</v>
      </c>
      <c r="D56" s="71">
        <v>0</v>
      </c>
      <c r="E56" s="30"/>
      <c r="F56" s="53">
        <f t="shared" si="7"/>
        <v>26876.83</v>
      </c>
      <c r="G56" s="58"/>
      <c r="H56" s="44">
        <f t="shared" si="4"/>
        <v>26876.83</v>
      </c>
      <c r="I56" s="17">
        <v>0</v>
      </c>
      <c r="J56" s="13">
        <f t="shared" si="5"/>
        <v>0</v>
      </c>
      <c r="K56" s="13">
        <v>1207.23</v>
      </c>
      <c r="L56" s="69"/>
    </row>
    <row r="57" spans="1:12" ht="12.75">
      <c r="A57" s="20" t="s">
        <v>57</v>
      </c>
      <c r="B57" s="58">
        <v>9742.49</v>
      </c>
      <c r="C57" s="12">
        <f t="shared" si="6"/>
        <v>2317.77</v>
      </c>
      <c r="D57" s="71">
        <v>0</v>
      </c>
      <c r="E57" s="27"/>
      <c r="F57" s="53">
        <f t="shared" si="7"/>
        <v>12060.26</v>
      </c>
      <c r="G57" s="58">
        <v>3094.71</v>
      </c>
      <c r="H57" s="44">
        <f t="shared" si="4"/>
        <v>8965.55</v>
      </c>
      <c r="I57" s="17">
        <v>772.59</v>
      </c>
      <c r="J57" s="13">
        <f t="shared" si="5"/>
        <v>9271.08</v>
      </c>
      <c r="K57" s="13">
        <v>559.95</v>
      </c>
      <c r="L57" s="69">
        <v>772.59</v>
      </c>
    </row>
    <row r="58" spans="1:12" ht="22.5">
      <c r="A58" s="20" t="s">
        <v>58</v>
      </c>
      <c r="B58" s="58">
        <v>78394.36</v>
      </c>
      <c r="C58" s="12">
        <f t="shared" si="6"/>
        <v>11025.06</v>
      </c>
      <c r="D58" s="71">
        <v>10022.84</v>
      </c>
      <c r="E58" s="30" t="s">
        <v>282</v>
      </c>
      <c r="F58" s="53">
        <f t="shared" si="7"/>
        <v>79396.58</v>
      </c>
      <c r="G58" s="58">
        <v>22898.52</v>
      </c>
      <c r="H58" s="44">
        <f t="shared" si="4"/>
        <v>56498.06</v>
      </c>
      <c r="I58" s="17">
        <v>3675.02</v>
      </c>
      <c r="J58" s="13">
        <f t="shared" si="5"/>
        <v>44100.24</v>
      </c>
      <c r="K58" s="13">
        <v>2348.48</v>
      </c>
      <c r="L58" s="69">
        <v>3675.02</v>
      </c>
    </row>
    <row r="59" spans="1:12" ht="12.75">
      <c r="A59" s="20" t="s">
        <v>59</v>
      </c>
      <c r="B59" s="58">
        <v>14621.84</v>
      </c>
      <c r="C59" s="12">
        <f t="shared" si="6"/>
        <v>6171.719999999999</v>
      </c>
      <c r="D59" s="71">
        <v>7906.59</v>
      </c>
      <c r="E59" s="27" t="s">
        <v>283</v>
      </c>
      <c r="F59" s="53">
        <f t="shared" si="7"/>
        <v>12886.969999999998</v>
      </c>
      <c r="G59" s="58">
        <v>20366.44</v>
      </c>
      <c r="H59" s="44">
        <f t="shared" si="4"/>
        <v>-7479.470000000001</v>
      </c>
      <c r="I59" s="17">
        <v>2057.24</v>
      </c>
      <c r="J59" s="13">
        <f t="shared" si="5"/>
        <v>24686.879999999997</v>
      </c>
      <c r="K59" s="13">
        <v>1301.88</v>
      </c>
      <c r="L59" s="69">
        <v>2057.24</v>
      </c>
    </row>
    <row r="60" spans="1:12" ht="12.75">
      <c r="A60" s="63" t="s">
        <v>60</v>
      </c>
      <c r="B60" s="58">
        <v>18928.65</v>
      </c>
      <c r="C60" s="12">
        <f t="shared" si="6"/>
        <v>8584.3</v>
      </c>
      <c r="D60" s="71">
        <v>393.98</v>
      </c>
      <c r="E60" s="27"/>
      <c r="F60" s="53">
        <f t="shared" si="7"/>
        <v>27118.97</v>
      </c>
      <c r="G60" s="58">
        <v>51823.97</v>
      </c>
      <c r="H60" s="44">
        <f t="shared" si="4"/>
        <v>-24705</v>
      </c>
      <c r="I60" s="17">
        <v>2766.67</v>
      </c>
      <c r="J60" s="13">
        <f t="shared" si="5"/>
        <v>33200.04</v>
      </c>
      <c r="K60" s="13">
        <v>1750.14</v>
      </c>
      <c r="L60" s="69">
        <v>3050.96</v>
      </c>
    </row>
    <row r="61" spans="1:12" ht="12.75">
      <c r="A61" s="20" t="s">
        <v>61</v>
      </c>
      <c r="B61" s="61">
        <v>1943.66</v>
      </c>
      <c r="C61" s="12">
        <f t="shared" si="6"/>
        <v>393.42</v>
      </c>
      <c r="D61" s="71">
        <v>0</v>
      </c>
      <c r="E61" s="28"/>
      <c r="F61" s="53">
        <f t="shared" si="7"/>
        <v>2337.08</v>
      </c>
      <c r="G61" s="58"/>
      <c r="H61" s="44">
        <f t="shared" si="4"/>
        <v>2337.08</v>
      </c>
      <c r="I61" s="17">
        <v>196.71</v>
      </c>
      <c r="J61" s="13">
        <f t="shared" si="5"/>
        <v>2360.52</v>
      </c>
      <c r="K61" s="13">
        <v>124.43</v>
      </c>
      <c r="L61" s="69">
        <v>0</v>
      </c>
    </row>
    <row r="62" spans="1:12" ht="12.75">
      <c r="A62" s="20" t="s">
        <v>62</v>
      </c>
      <c r="B62" s="61">
        <v>10412.65</v>
      </c>
      <c r="C62" s="12">
        <f t="shared" si="6"/>
        <v>617.66</v>
      </c>
      <c r="D62" s="71">
        <v>0</v>
      </c>
      <c r="E62" s="28"/>
      <c r="F62" s="53">
        <f t="shared" si="7"/>
        <v>11030.31</v>
      </c>
      <c r="G62" s="58"/>
      <c r="H62" s="44">
        <f t="shared" si="4"/>
        <v>11030.31</v>
      </c>
      <c r="I62" s="17">
        <v>308.83</v>
      </c>
      <c r="J62" s="13">
        <f t="shared" si="5"/>
        <v>3705.96</v>
      </c>
      <c r="K62" s="13">
        <v>195.36</v>
      </c>
      <c r="L62" s="69">
        <v>0</v>
      </c>
    </row>
    <row r="63" spans="1:12" ht="12.75">
      <c r="A63" s="20" t="s">
        <v>63</v>
      </c>
      <c r="B63" s="58">
        <v>5089.36</v>
      </c>
      <c r="C63" s="12">
        <f t="shared" si="6"/>
        <v>926.49</v>
      </c>
      <c r="D63" s="71">
        <v>0</v>
      </c>
      <c r="E63" s="30"/>
      <c r="F63" s="53">
        <f t="shared" si="7"/>
        <v>6015.849999999999</v>
      </c>
      <c r="G63" s="58"/>
      <c r="H63" s="44">
        <f t="shared" si="4"/>
        <v>6015.849999999999</v>
      </c>
      <c r="I63" s="17">
        <v>308.83</v>
      </c>
      <c r="J63" s="13">
        <f t="shared" si="5"/>
        <v>3705.96</v>
      </c>
      <c r="K63" s="13">
        <v>195.36</v>
      </c>
      <c r="L63" s="69">
        <v>308.83</v>
      </c>
    </row>
    <row r="64" spans="1:12" ht="12.75">
      <c r="A64" s="22" t="s">
        <v>64</v>
      </c>
      <c r="B64" s="58">
        <v>4614.31</v>
      </c>
      <c r="C64" s="12">
        <f t="shared" si="6"/>
        <v>0</v>
      </c>
      <c r="D64" s="71">
        <v>0</v>
      </c>
      <c r="E64" s="28"/>
      <c r="F64" s="53">
        <f t="shared" si="7"/>
        <v>4614.31</v>
      </c>
      <c r="G64" s="58"/>
      <c r="H64" s="44">
        <f t="shared" si="4"/>
        <v>4614.31</v>
      </c>
      <c r="I64" s="17"/>
      <c r="J64" s="13">
        <f t="shared" si="5"/>
        <v>0</v>
      </c>
      <c r="K64" s="13">
        <v>194.35</v>
      </c>
      <c r="L64" s="69">
        <v>0</v>
      </c>
    </row>
    <row r="65" spans="1:12" ht="12.75">
      <c r="A65" s="20" t="s">
        <v>65</v>
      </c>
      <c r="B65" s="58">
        <v>3868.92</v>
      </c>
      <c r="C65" s="12">
        <f t="shared" si="6"/>
        <v>2466.93</v>
      </c>
      <c r="D65" s="71">
        <v>12900.42</v>
      </c>
      <c r="E65" s="27" t="s">
        <v>284</v>
      </c>
      <c r="F65" s="53">
        <f t="shared" si="7"/>
        <v>-6564.57</v>
      </c>
      <c r="G65" s="58">
        <v>2375.24</v>
      </c>
      <c r="H65" s="44">
        <f t="shared" si="4"/>
        <v>-8939.81</v>
      </c>
      <c r="I65" s="17">
        <v>822.31</v>
      </c>
      <c r="J65" s="13">
        <f t="shared" si="5"/>
        <v>9867.72</v>
      </c>
      <c r="K65" s="13">
        <v>521.96</v>
      </c>
      <c r="L65" s="69">
        <v>822.31</v>
      </c>
    </row>
    <row r="66" spans="1:12" ht="12.75">
      <c r="A66" s="23" t="s">
        <v>66</v>
      </c>
      <c r="B66" s="58">
        <v>-790.64</v>
      </c>
      <c r="C66" s="12">
        <f t="shared" si="6"/>
        <v>6028.08</v>
      </c>
      <c r="D66" s="71">
        <v>393.98</v>
      </c>
      <c r="E66" s="27"/>
      <c r="F66" s="53">
        <f t="shared" si="7"/>
        <v>4843.459999999999</v>
      </c>
      <c r="G66" s="58">
        <v>38155.36</v>
      </c>
      <c r="H66" s="44">
        <f t="shared" si="4"/>
        <v>-33311.9</v>
      </c>
      <c r="I66" s="17">
        <v>2009.36</v>
      </c>
      <c r="J66" s="13">
        <f t="shared" si="5"/>
        <v>24112.32</v>
      </c>
      <c r="K66" s="13">
        <v>1273.86</v>
      </c>
      <c r="L66" s="69">
        <v>2009.36</v>
      </c>
    </row>
    <row r="67" spans="1:12" ht="12.75">
      <c r="A67" s="20" t="s">
        <v>67</v>
      </c>
      <c r="B67" s="58">
        <v>-53786.37</v>
      </c>
      <c r="C67" s="12">
        <f t="shared" si="6"/>
        <v>6326.639999999999</v>
      </c>
      <c r="D67" s="71">
        <v>2936.58</v>
      </c>
      <c r="E67" s="27" t="s">
        <v>285</v>
      </c>
      <c r="F67" s="53">
        <f t="shared" si="7"/>
        <v>-50396.310000000005</v>
      </c>
      <c r="G67" s="58">
        <v>11669.85</v>
      </c>
      <c r="H67" s="44">
        <f t="shared" si="4"/>
        <v>-62066.16</v>
      </c>
      <c r="I67" s="17">
        <v>2107.12</v>
      </c>
      <c r="J67" s="13">
        <f t="shared" si="5"/>
        <v>25285.44</v>
      </c>
      <c r="K67" s="13">
        <v>1329.14</v>
      </c>
      <c r="L67" s="69">
        <v>2112.4</v>
      </c>
    </row>
    <row r="68" spans="1:12" ht="22.5">
      <c r="A68" s="20" t="s">
        <v>68</v>
      </c>
      <c r="B68" s="58">
        <v>141213.03</v>
      </c>
      <c r="C68" s="12">
        <f t="shared" si="6"/>
        <v>15870.359999999999</v>
      </c>
      <c r="D68" s="71">
        <v>112509.35</v>
      </c>
      <c r="E68" s="27" t="s">
        <v>286</v>
      </c>
      <c r="F68" s="53">
        <f t="shared" si="7"/>
        <v>44574.03999999998</v>
      </c>
      <c r="G68" s="58">
        <v>17714.11</v>
      </c>
      <c r="H68" s="44">
        <f t="shared" si="4"/>
        <v>26859.92999999998</v>
      </c>
      <c r="I68" s="17">
        <v>4765.48</v>
      </c>
      <c r="J68" s="13">
        <f t="shared" si="5"/>
        <v>57185.759999999995</v>
      </c>
      <c r="K68" s="13">
        <v>2979.7</v>
      </c>
      <c r="L68" s="69">
        <v>6339.4</v>
      </c>
    </row>
    <row r="69" spans="1:12" ht="12.75">
      <c r="A69" s="20" t="s">
        <v>69</v>
      </c>
      <c r="B69" s="58">
        <v>8219.79</v>
      </c>
      <c r="C69" s="12">
        <f t="shared" si="6"/>
        <v>487.58</v>
      </c>
      <c r="D69" s="71">
        <v>0</v>
      </c>
      <c r="E69" s="28"/>
      <c r="F69" s="53">
        <f t="shared" si="7"/>
        <v>8707.37</v>
      </c>
      <c r="G69" s="58"/>
      <c r="H69" s="44">
        <f t="shared" si="4"/>
        <v>8707.37</v>
      </c>
      <c r="I69" s="17">
        <v>243.79</v>
      </c>
      <c r="J69" s="13">
        <f t="shared" si="5"/>
        <v>2925.48</v>
      </c>
      <c r="K69" s="13">
        <v>154.22</v>
      </c>
      <c r="L69" s="69">
        <v>0</v>
      </c>
    </row>
    <row r="70" spans="1:12" ht="12.75">
      <c r="A70" s="20" t="s">
        <v>70</v>
      </c>
      <c r="B70" s="58">
        <v>11504.84</v>
      </c>
      <c r="C70" s="12">
        <f t="shared" si="6"/>
        <v>6336.539999999999</v>
      </c>
      <c r="D70" s="71">
        <v>1502.78</v>
      </c>
      <c r="E70" s="27" t="s">
        <v>182</v>
      </c>
      <c r="F70" s="53">
        <f t="shared" si="7"/>
        <v>16338.599999999997</v>
      </c>
      <c r="G70" s="58">
        <v>20635.1</v>
      </c>
      <c r="H70" s="44">
        <f aca="true" t="shared" si="8" ref="H70:H101">F70-G70</f>
        <v>-4296.500000000002</v>
      </c>
      <c r="I70" s="17">
        <v>2112.18</v>
      </c>
      <c r="J70" s="13">
        <f aca="true" t="shared" si="9" ref="J70:J101">12*I70</f>
        <v>25346.159999999996</v>
      </c>
      <c r="K70" s="13">
        <v>1364.07</v>
      </c>
      <c r="L70" s="69">
        <v>2112.18</v>
      </c>
    </row>
    <row r="71" spans="1:12" ht="12.75">
      <c r="A71" s="20"/>
      <c r="B71" s="58">
        <v>0</v>
      </c>
      <c r="C71" s="12">
        <f t="shared" si="6"/>
        <v>0</v>
      </c>
      <c r="D71" s="71">
        <v>0</v>
      </c>
      <c r="E71" s="28"/>
      <c r="F71" s="53">
        <f t="shared" si="7"/>
        <v>0</v>
      </c>
      <c r="G71" s="58"/>
      <c r="H71" s="44">
        <f t="shared" si="8"/>
        <v>0</v>
      </c>
      <c r="I71" s="17"/>
      <c r="J71" s="13">
        <f t="shared" si="9"/>
        <v>0</v>
      </c>
      <c r="K71" s="13"/>
      <c r="L71" s="69"/>
    </row>
    <row r="72" spans="1:12" ht="12.75">
      <c r="A72" s="24" t="s">
        <v>71</v>
      </c>
      <c r="B72" s="58">
        <v>129965.19</v>
      </c>
      <c r="C72" s="12">
        <f t="shared" si="6"/>
        <v>14730.150000000001</v>
      </c>
      <c r="D72" s="71">
        <v>2611.58</v>
      </c>
      <c r="E72" s="27" t="s">
        <v>287</v>
      </c>
      <c r="F72" s="53">
        <f aca="true" t="shared" si="10" ref="F72:F87">B72+C72-D72</f>
        <v>142083.76</v>
      </c>
      <c r="G72" s="58">
        <v>36154.92</v>
      </c>
      <c r="H72" s="44">
        <f t="shared" si="8"/>
        <v>105928.84000000001</v>
      </c>
      <c r="I72" s="17">
        <v>4910.05</v>
      </c>
      <c r="J72" s="13">
        <f t="shared" si="9"/>
        <v>58920.600000000006</v>
      </c>
      <c r="K72" s="13">
        <v>3227.1</v>
      </c>
      <c r="L72" s="69">
        <v>4910.05</v>
      </c>
    </row>
    <row r="73" spans="1:12" ht="12.75">
      <c r="A73" s="25" t="s">
        <v>72</v>
      </c>
      <c r="B73" s="58">
        <v>28771.94</v>
      </c>
      <c r="C73" s="12">
        <f t="shared" si="6"/>
        <v>3525.4799999999996</v>
      </c>
      <c r="D73" s="71">
        <v>5332.02</v>
      </c>
      <c r="E73" s="27" t="s">
        <v>288</v>
      </c>
      <c r="F73" s="53">
        <f t="shared" si="10"/>
        <v>26965.399999999998</v>
      </c>
      <c r="G73" s="58">
        <v>3130.06</v>
      </c>
      <c r="H73" s="44">
        <f t="shared" si="8"/>
        <v>23835.339999999997</v>
      </c>
      <c r="I73" s="17">
        <v>1186.34</v>
      </c>
      <c r="J73" s="13">
        <f t="shared" si="9"/>
        <v>14236.079999999998</v>
      </c>
      <c r="K73" s="13">
        <v>779.71</v>
      </c>
      <c r="L73" s="69">
        <v>1152.8</v>
      </c>
    </row>
    <row r="74" spans="1:12" ht="12.75">
      <c r="A74" s="25" t="s">
        <v>73</v>
      </c>
      <c r="B74" s="64">
        <v>9821.63</v>
      </c>
      <c r="C74" s="12"/>
      <c r="D74" s="71">
        <v>6003.78</v>
      </c>
      <c r="E74" s="27"/>
      <c r="F74" s="53">
        <f t="shared" si="10"/>
        <v>3817.8499999999995</v>
      </c>
      <c r="G74" s="64"/>
      <c r="H74" s="44">
        <f t="shared" si="8"/>
        <v>3817.8499999999995</v>
      </c>
      <c r="I74" s="17">
        <v>1864.97</v>
      </c>
      <c r="J74" s="13">
        <f t="shared" si="9"/>
        <v>22379.64</v>
      </c>
      <c r="K74" s="13">
        <v>1225.74</v>
      </c>
      <c r="L74" s="69">
        <v>0</v>
      </c>
    </row>
    <row r="75" spans="1:12" ht="12.75">
      <c r="A75" s="67" t="s">
        <v>74</v>
      </c>
      <c r="B75" s="58">
        <v>158589.95</v>
      </c>
      <c r="C75" s="12"/>
      <c r="D75" s="71">
        <v>19312.43</v>
      </c>
      <c r="E75" s="27"/>
      <c r="F75" s="53">
        <f t="shared" si="10"/>
        <v>139277.52000000002</v>
      </c>
      <c r="G75" s="58"/>
      <c r="H75" s="44">
        <f t="shared" si="8"/>
        <v>139277.52000000002</v>
      </c>
      <c r="I75" s="17">
        <v>13249.49</v>
      </c>
      <c r="J75" s="13">
        <f t="shared" si="9"/>
        <v>158993.88</v>
      </c>
      <c r="K75" s="13">
        <v>8708.15</v>
      </c>
      <c r="L75" s="69">
        <v>0</v>
      </c>
    </row>
    <row r="76" spans="1:12" ht="12.75">
      <c r="A76" s="25" t="s">
        <v>5</v>
      </c>
      <c r="B76" s="58">
        <v>64326.68</v>
      </c>
      <c r="C76" s="12">
        <f aca="true" t="shared" si="11" ref="C76:C90">2*I76+L76</f>
        <v>9142.08</v>
      </c>
      <c r="D76" s="71">
        <v>86824.47</v>
      </c>
      <c r="E76" s="27" t="s">
        <v>289</v>
      </c>
      <c r="F76" s="53">
        <f t="shared" si="10"/>
        <v>-13355.710000000006</v>
      </c>
      <c r="G76" s="58">
        <v>17541.32</v>
      </c>
      <c r="H76" s="44">
        <f t="shared" si="8"/>
        <v>-30897.030000000006</v>
      </c>
      <c r="I76" s="17">
        <v>3022.44</v>
      </c>
      <c r="J76" s="13">
        <f t="shared" si="9"/>
        <v>36269.28</v>
      </c>
      <c r="K76" s="13">
        <v>3227.1</v>
      </c>
      <c r="L76" s="69">
        <v>3097.2</v>
      </c>
    </row>
    <row r="77" spans="1:12" ht="12.75">
      <c r="A77" s="25" t="s">
        <v>4</v>
      </c>
      <c r="B77" s="58">
        <v>67656.53</v>
      </c>
      <c r="C77" s="12">
        <f t="shared" si="11"/>
        <v>14801.68</v>
      </c>
      <c r="D77" s="71">
        <v>22675.41</v>
      </c>
      <c r="E77" s="27" t="s">
        <v>290</v>
      </c>
      <c r="F77" s="53">
        <f t="shared" si="10"/>
        <v>59782.79999999999</v>
      </c>
      <c r="G77" s="58">
        <v>42211.27</v>
      </c>
      <c r="H77" s="44">
        <f t="shared" si="8"/>
        <v>17571.52999999999</v>
      </c>
      <c r="I77" s="17">
        <v>4837.04</v>
      </c>
      <c r="J77" s="13">
        <f t="shared" si="9"/>
        <v>58044.479999999996</v>
      </c>
      <c r="K77" s="13">
        <v>3179.11</v>
      </c>
      <c r="L77" s="69">
        <v>5127.6</v>
      </c>
    </row>
    <row r="78" spans="1:12" ht="12.75">
      <c r="A78" s="24" t="s">
        <v>75</v>
      </c>
      <c r="B78" s="58">
        <v>-3513.83</v>
      </c>
      <c r="C78" s="12">
        <f t="shared" si="11"/>
        <v>8450.73</v>
      </c>
      <c r="D78" s="71">
        <v>22191.99</v>
      </c>
      <c r="E78" s="27" t="s">
        <v>291</v>
      </c>
      <c r="F78" s="53">
        <f t="shared" si="10"/>
        <v>-17255.090000000004</v>
      </c>
      <c r="G78" s="58">
        <v>20084.18</v>
      </c>
      <c r="H78" s="44">
        <f t="shared" si="8"/>
        <v>-37339.270000000004</v>
      </c>
      <c r="I78" s="17">
        <v>2816.91</v>
      </c>
      <c r="J78" s="13">
        <f t="shared" si="9"/>
        <v>33802.92</v>
      </c>
      <c r="K78" s="13">
        <v>1851.11</v>
      </c>
      <c r="L78" s="69">
        <v>2816.91</v>
      </c>
    </row>
    <row r="79" spans="1:12" ht="12.75">
      <c r="A79" s="24" t="s">
        <v>76</v>
      </c>
      <c r="B79" s="58">
        <v>92585.58</v>
      </c>
      <c r="C79" s="12">
        <f t="shared" si="11"/>
        <v>12886.58</v>
      </c>
      <c r="D79" s="71">
        <v>18881.58</v>
      </c>
      <c r="E79" s="27" t="s">
        <v>292</v>
      </c>
      <c r="F79" s="53">
        <f t="shared" si="10"/>
        <v>86590.58</v>
      </c>
      <c r="G79" s="58">
        <v>41146.95</v>
      </c>
      <c r="H79" s="44">
        <f t="shared" si="8"/>
        <v>45443.630000000005</v>
      </c>
      <c r="I79" s="17">
        <v>4094.55</v>
      </c>
      <c r="J79" s="13">
        <f t="shared" si="9"/>
        <v>49134.600000000006</v>
      </c>
      <c r="K79" s="13">
        <v>2352.83</v>
      </c>
      <c r="L79" s="69">
        <v>4697.48</v>
      </c>
    </row>
    <row r="80" spans="1:12" ht="12.75">
      <c r="A80" s="24" t="s">
        <v>77</v>
      </c>
      <c r="B80" s="58">
        <v>109197.78</v>
      </c>
      <c r="C80" s="12">
        <f t="shared" si="11"/>
        <v>10488.619999999999</v>
      </c>
      <c r="D80" s="71">
        <v>3909.78</v>
      </c>
      <c r="E80" s="30" t="s">
        <v>182</v>
      </c>
      <c r="F80" s="53">
        <f t="shared" si="10"/>
        <v>115776.62</v>
      </c>
      <c r="G80" s="58">
        <v>22807.95</v>
      </c>
      <c r="H80" s="44">
        <f t="shared" si="8"/>
        <v>92968.67</v>
      </c>
      <c r="I80" s="17">
        <v>3465.74</v>
      </c>
      <c r="J80" s="13">
        <f t="shared" si="9"/>
        <v>41588.88</v>
      </c>
      <c r="K80" s="13">
        <v>2277.48</v>
      </c>
      <c r="L80" s="69">
        <v>3557.14</v>
      </c>
    </row>
    <row r="81" spans="1:12" ht="12.75">
      <c r="A81" s="24" t="s">
        <v>78</v>
      </c>
      <c r="B81" s="58">
        <v>76114.37</v>
      </c>
      <c r="C81" s="12">
        <f t="shared" si="11"/>
        <v>8310.970000000001</v>
      </c>
      <c r="D81" s="71">
        <v>77716.1</v>
      </c>
      <c r="E81" s="30" t="s">
        <v>293</v>
      </c>
      <c r="F81" s="53">
        <f t="shared" si="10"/>
        <v>6709.239999999991</v>
      </c>
      <c r="G81" s="58">
        <v>18148.92</v>
      </c>
      <c r="H81" s="44">
        <f t="shared" si="8"/>
        <v>-11439.680000000008</v>
      </c>
      <c r="I81" s="17">
        <v>2780.51</v>
      </c>
      <c r="J81" s="13">
        <f t="shared" si="9"/>
        <v>33366.12</v>
      </c>
      <c r="K81" s="13">
        <v>1827.19</v>
      </c>
      <c r="L81" s="69">
        <v>2749.95</v>
      </c>
    </row>
    <row r="82" spans="1:12" ht="12.75">
      <c r="A82" s="24" t="s">
        <v>79</v>
      </c>
      <c r="B82" s="58">
        <v>95611.06</v>
      </c>
      <c r="C82" s="12">
        <f t="shared" si="11"/>
        <v>8516.25</v>
      </c>
      <c r="D82" s="71">
        <v>14860.38</v>
      </c>
      <c r="E82" s="27" t="s">
        <v>294</v>
      </c>
      <c r="F82" s="53">
        <f t="shared" si="10"/>
        <v>89266.93</v>
      </c>
      <c r="G82" s="58">
        <v>16206.27</v>
      </c>
      <c r="H82" s="44">
        <f t="shared" si="8"/>
        <v>73060.65999999999</v>
      </c>
      <c r="I82" s="17">
        <v>2838.75</v>
      </c>
      <c r="J82" s="13">
        <f t="shared" si="9"/>
        <v>34065</v>
      </c>
      <c r="K82" s="13">
        <v>1865.46</v>
      </c>
      <c r="L82" s="69">
        <v>2838.75</v>
      </c>
    </row>
    <row r="83" spans="1:12" ht="12.75">
      <c r="A83" s="24" t="s">
        <v>80</v>
      </c>
      <c r="B83" s="58">
        <v>39869.28</v>
      </c>
      <c r="C83" s="12">
        <f t="shared" si="11"/>
        <v>8120.400000000001</v>
      </c>
      <c r="D83" s="71">
        <v>4653.25</v>
      </c>
      <c r="E83" s="27" t="s">
        <v>295</v>
      </c>
      <c r="F83" s="53">
        <f t="shared" si="10"/>
        <v>43336.43</v>
      </c>
      <c r="G83" s="58">
        <v>9969.68</v>
      </c>
      <c r="H83" s="44">
        <f t="shared" si="8"/>
        <v>33366.75</v>
      </c>
      <c r="I83" s="17">
        <v>2706.8</v>
      </c>
      <c r="J83" s="13">
        <f t="shared" si="9"/>
        <v>32481.600000000002</v>
      </c>
      <c r="K83" s="13">
        <v>1778.75</v>
      </c>
      <c r="L83" s="69">
        <v>2706.8</v>
      </c>
    </row>
    <row r="84" spans="1:12" ht="12.75">
      <c r="A84" s="24" t="s">
        <v>3</v>
      </c>
      <c r="B84" s="58">
        <v>-69666.61</v>
      </c>
      <c r="C84" s="12">
        <f t="shared" si="11"/>
        <v>2696.9700000000003</v>
      </c>
      <c r="D84" s="71">
        <v>393.98</v>
      </c>
      <c r="E84" s="27"/>
      <c r="F84" s="53">
        <f t="shared" si="10"/>
        <v>-67363.62</v>
      </c>
      <c r="G84" s="58">
        <v>16500.91</v>
      </c>
      <c r="H84" s="44">
        <f t="shared" si="8"/>
        <v>-83864.53</v>
      </c>
      <c r="I84" s="17">
        <v>898.99</v>
      </c>
      <c r="J84" s="13">
        <f t="shared" si="9"/>
        <v>10787.880000000001</v>
      </c>
      <c r="K84" s="13">
        <v>474.4</v>
      </c>
      <c r="L84" s="69">
        <v>898.99</v>
      </c>
    </row>
    <row r="85" spans="1:12" ht="12.75">
      <c r="A85" s="20"/>
      <c r="B85" s="58">
        <v>0</v>
      </c>
      <c r="C85" s="12">
        <f t="shared" si="11"/>
        <v>0</v>
      </c>
      <c r="D85" s="71">
        <v>0</v>
      </c>
      <c r="E85" s="28"/>
      <c r="F85" s="53">
        <f t="shared" si="10"/>
        <v>0</v>
      </c>
      <c r="G85" s="58"/>
      <c r="H85" s="44">
        <f t="shared" si="8"/>
        <v>0</v>
      </c>
      <c r="I85" s="17"/>
      <c r="J85" s="13">
        <f t="shared" si="9"/>
        <v>0</v>
      </c>
      <c r="K85" s="13"/>
      <c r="L85" s="69"/>
    </row>
    <row r="86" spans="1:12" ht="12.75">
      <c r="A86" s="24" t="s">
        <v>81</v>
      </c>
      <c r="B86" s="58">
        <v>29097.64</v>
      </c>
      <c r="C86" s="12">
        <f t="shared" si="11"/>
        <v>14217.18</v>
      </c>
      <c r="D86" s="71">
        <v>40680.93</v>
      </c>
      <c r="E86" s="27" t="s">
        <v>296</v>
      </c>
      <c r="F86" s="53">
        <f t="shared" si="10"/>
        <v>2633.8899999999994</v>
      </c>
      <c r="G86" s="58">
        <v>50709.76</v>
      </c>
      <c r="H86" s="44">
        <f t="shared" si="8"/>
        <v>-48075.87</v>
      </c>
      <c r="I86" s="17">
        <v>4739.06</v>
      </c>
      <c r="J86" s="13">
        <f t="shared" si="9"/>
        <v>56868.72</v>
      </c>
      <c r="K86" s="13">
        <v>3010.99</v>
      </c>
      <c r="L86" s="69">
        <v>4739.06</v>
      </c>
    </row>
    <row r="87" spans="1:12" ht="12.75">
      <c r="A87" s="20" t="s">
        <v>82</v>
      </c>
      <c r="B87" s="58">
        <v>12748.07</v>
      </c>
      <c r="C87" s="12">
        <f t="shared" si="11"/>
        <v>1357.5</v>
      </c>
      <c r="D87" s="71">
        <v>0</v>
      </c>
      <c r="E87" s="35"/>
      <c r="F87" s="53">
        <f t="shared" si="10"/>
        <v>14105.57</v>
      </c>
      <c r="G87" s="58"/>
      <c r="H87" s="44">
        <f t="shared" si="8"/>
        <v>14105.57</v>
      </c>
      <c r="I87" s="17">
        <v>452.5</v>
      </c>
      <c r="J87" s="13">
        <f t="shared" si="9"/>
        <v>5430</v>
      </c>
      <c r="K87" s="13">
        <v>249.78</v>
      </c>
      <c r="L87" s="69">
        <v>452.5</v>
      </c>
    </row>
    <row r="88" spans="1:12" ht="12.75">
      <c r="A88" s="20" t="s">
        <v>83</v>
      </c>
      <c r="B88" s="58">
        <v>5706.26</v>
      </c>
      <c r="C88" s="12">
        <f t="shared" si="11"/>
        <v>506.93999999999994</v>
      </c>
      <c r="D88" s="71">
        <v>0</v>
      </c>
      <c r="E88" s="28"/>
      <c r="F88" s="53">
        <v>6044.22</v>
      </c>
      <c r="G88" s="58"/>
      <c r="H88" s="44">
        <f t="shared" si="8"/>
        <v>6044.22</v>
      </c>
      <c r="I88" s="17">
        <v>168.98</v>
      </c>
      <c r="J88" s="13">
        <f t="shared" si="9"/>
        <v>2027.7599999999998</v>
      </c>
      <c r="K88" s="13">
        <v>107.11</v>
      </c>
      <c r="L88" s="69">
        <v>168.98</v>
      </c>
    </row>
    <row r="89" spans="1:12" ht="12.75">
      <c r="A89" s="20" t="s">
        <v>84</v>
      </c>
      <c r="B89" s="58">
        <v>579.76</v>
      </c>
      <c r="C89" s="12">
        <f t="shared" si="11"/>
        <v>442.5</v>
      </c>
      <c r="D89" s="71">
        <v>0</v>
      </c>
      <c r="E89" s="27"/>
      <c r="F89" s="53">
        <f>B89+C89-D89</f>
        <v>1022.26</v>
      </c>
      <c r="G89" s="58"/>
      <c r="H89" s="44">
        <f t="shared" si="8"/>
        <v>1022.26</v>
      </c>
      <c r="I89" s="17">
        <v>147.5</v>
      </c>
      <c r="J89" s="13">
        <f t="shared" si="9"/>
        <v>1770</v>
      </c>
      <c r="K89" s="13">
        <v>93.5</v>
      </c>
      <c r="L89" s="69">
        <v>147.5</v>
      </c>
    </row>
    <row r="90" spans="1:12" ht="12.75">
      <c r="A90" s="8" t="s">
        <v>85</v>
      </c>
      <c r="B90" s="58">
        <v>11690.08</v>
      </c>
      <c r="C90" s="12">
        <f t="shared" si="11"/>
        <v>1348.02</v>
      </c>
      <c r="D90" s="71">
        <v>3824.8</v>
      </c>
      <c r="E90" s="27" t="s">
        <v>297</v>
      </c>
      <c r="F90" s="53">
        <f>B90+C90-D90</f>
        <v>9213.3</v>
      </c>
      <c r="G90" s="58"/>
      <c r="H90" s="44">
        <f t="shared" si="8"/>
        <v>9213.3</v>
      </c>
      <c r="I90" s="17">
        <v>449.34</v>
      </c>
      <c r="J90" s="13">
        <f t="shared" si="9"/>
        <v>5392.08</v>
      </c>
      <c r="K90" s="13">
        <v>284.84</v>
      </c>
      <c r="L90" s="69">
        <v>449.34</v>
      </c>
    </row>
    <row r="91" spans="1:12" ht="13.5" thickBot="1">
      <c r="A91" s="36"/>
      <c r="B91" s="54"/>
      <c r="C91" s="37"/>
      <c r="D91" s="37"/>
      <c r="E91" s="38"/>
      <c r="F91" s="54"/>
      <c r="H91" s="45"/>
      <c r="I91" s="18"/>
      <c r="J91" s="1"/>
      <c r="K91" s="1"/>
      <c r="L91" s="69"/>
    </row>
    <row r="92" spans="1:12" ht="13.5" thickBot="1">
      <c r="A92" s="39" t="s">
        <v>86</v>
      </c>
      <c r="B92" s="55">
        <f>SUM(B6:B91)</f>
        <v>1790966.0799999996</v>
      </c>
      <c r="C92" s="40">
        <f>SUM(C6:C91)</f>
        <v>431426.5</v>
      </c>
      <c r="D92" s="40">
        <f>SUM(D6:D91)</f>
        <v>1024258.68</v>
      </c>
      <c r="E92" s="41"/>
      <c r="F92" s="55">
        <f aca="true" t="shared" si="12" ref="F92:L92">SUM(F6:F91)</f>
        <v>1197964.9200000002</v>
      </c>
      <c r="G92" s="55">
        <f t="shared" si="12"/>
        <v>1287029.5399999996</v>
      </c>
      <c r="H92" s="49">
        <f t="shared" si="12"/>
        <v>-89064.62000000046</v>
      </c>
      <c r="I92" s="19">
        <f t="shared" si="12"/>
        <v>157011.27</v>
      </c>
      <c r="J92" s="10">
        <f t="shared" si="12"/>
        <v>1884135.24</v>
      </c>
      <c r="K92" s="10">
        <f t="shared" si="12"/>
        <v>102429.13000000003</v>
      </c>
      <c r="L92" s="70">
        <f t="shared" si="12"/>
        <v>147632.88</v>
      </c>
    </row>
    <row r="93" spans="6:8" ht="12.75">
      <c r="F93" s="42"/>
      <c r="G93" s="42"/>
      <c r="H93" s="42"/>
    </row>
    <row r="94" spans="7:8" ht="12.75">
      <c r="G94" s="46"/>
      <c r="H94" s="46"/>
    </row>
    <row r="95" spans="7:8" ht="12.75">
      <c r="G95" s="46"/>
      <c r="H95" s="46"/>
    </row>
    <row r="96" spans="6:8" ht="12.75">
      <c r="F96" s="42"/>
      <c r="G96" s="42"/>
      <c r="H96" s="42"/>
    </row>
    <row r="97" spans="1:8" ht="12.75">
      <c r="A97" s="7"/>
      <c r="F97" s="42"/>
      <c r="G97" s="42"/>
      <c r="H97" s="42"/>
    </row>
    <row r="98" spans="6:8" ht="12.75">
      <c r="F98" s="42"/>
      <c r="G98" s="42"/>
      <c r="H98" s="42"/>
    </row>
    <row r="99" spans="6:8" ht="12.75">
      <c r="F99" s="42"/>
      <c r="G99" s="42"/>
      <c r="H99" s="42"/>
    </row>
  </sheetData>
  <sheetProtection/>
  <mergeCells count="14">
    <mergeCell ref="F4:F5"/>
    <mergeCell ref="G4:G5"/>
    <mergeCell ref="H4:H5"/>
    <mergeCell ref="I4:I5"/>
    <mergeCell ref="L4:L5"/>
    <mergeCell ref="J4:J5"/>
    <mergeCell ref="K4:K5"/>
    <mergeCell ref="A1:H1"/>
    <mergeCell ref="A2:H2"/>
    <mergeCell ref="A4:A5"/>
    <mergeCell ref="B4:B5"/>
    <mergeCell ref="C4:C5"/>
    <mergeCell ref="D4:D5"/>
    <mergeCell ref="E4:E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8"/>
  <sheetViews>
    <sheetView zoomScalePageLayoutView="0" workbookViewId="0" topLeftCell="A28">
      <selection activeCell="C34" sqref="C34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40.7109375" style="0" customWidth="1"/>
    <col min="6" max="11" width="12.7109375" style="0" customWidth="1"/>
  </cols>
  <sheetData>
    <row r="1" spans="1:11" ht="15.75">
      <c r="A1" s="76" t="s">
        <v>96</v>
      </c>
      <c r="B1" s="76"/>
      <c r="C1" s="76"/>
      <c r="D1" s="76"/>
      <c r="E1" s="76"/>
      <c r="F1" s="76"/>
      <c r="G1" s="76"/>
      <c r="H1" s="76"/>
      <c r="I1" s="29"/>
      <c r="J1" s="29"/>
      <c r="K1" s="29"/>
    </row>
    <row r="2" spans="1:11" ht="15.75">
      <c r="A2" s="76" t="s">
        <v>170</v>
      </c>
      <c r="B2" s="76"/>
      <c r="C2" s="76"/>
      <c r="D2" s="76"/>
      <c r="E2" s="76"/>
      <c r="F2" s="76"/>
      <c r="G2" s="76"/>
      <c r="H2" s="76"/>
      <c r="I2" s="29"/>
      <c r="J2" s="29"/>
      <c r="K2" s="29"/>
    </row>
    <row r="3" spans="6:8" ht="13.5" thickBot="1">
      <c r="F3" s="42"/>
      <c r="G3" s="42"/>
      <c r="H3" s="42"/>
    </row>
    <row r="4" spans="1:11" ht="36" customHeight="1">
      <c r="A4" s="77" t="s">
        <v>0</v>
      </c>
      <c r="B4" s="79" t="s">
        <v>168</v>
      </c>
      <c r="C4" s="81" t="s">
        <v>171</v>
      </c>
      <c r="D4" s="83" t="s">
        <v>175</v>
      </c>
      <c r="E4" s="85" t="s">
        <v>176</v>
      </c>
      <c r="F4" s="87" t="s">
        <v>172</v>
      </c>
      <c r="G4" s="87" t="s">
        <v>174</v>
      </c>
      <c r="H4" s="89" t="s">
        <v>163</v>
      </c>
      <c r="I4" s="74" t="s">
        <v>87</v>
      </c>
      <c r="J4" s="75" t="s">
        <v>90</v>
      </c>
      <c r="K4" s="74" t="s">
        <v>173</v>
      </c>
    </row>
    <row r="5" spans="1:11" ht="36" customHeight="1" thickBot="1">
      <c r="A5" s="78"/>
      <c r="B5" s="80"/>
      <c r="C5" s="82"/>
      <c r="D5" s="84"/>
      <c r="E5" s="86"/>
      <c r="F5" s="88"/>
      <c r="G5" s="88"/>
      <c r="H5" s="90"/>
      <c r="I5" s="74"/>
      <c r="J5" s="75"/>
      <c r="K5" s="74"/>
    </row>
    <row r="6" spans="1:11" ht="12.75">
      <c r="A6" s="62" t="s">
        <v>6</v>
      </c>
      <c r="B6" s="51"/>
      <c r="C6" s="31">
        <v>0</v>
      </c>
      <c r="D6" s="31">
        <v>0</v>
      </c>
      <c r="E6" s="32"/>
      <c r="F6" s="51"/>
      <c r="G6" s="57"/>
      <c r="H6" s="43">
        <f aca="true" t="shared" si="0" ref="H6:H37">F6-G6</f>
        <v>0</v>
      </c>
      <c r="I6" s="17">
        <v>0</v>
      </c>
      <c r="J6" s="13">
        <f aca="true" t="shared" si="1" ref="J6:J37">12*I6</f>
        <v>0</v>
      </c>
      <c r="K6" s="13"/>
    </row>
    <row r="7" spans="1:11" ht="12.75">
      <c r="A7" s="22" t="s">
        <v>7</v>
      </c>
      <c r="B7" s="52"/>
      <c r="C7" s="12"/>
      <c r="D7" s="12"/>
      <c r="E7" s="26"/>
      <c r="F7" s="52"/>
      <c r="G7" s="58"/>
      <c r="H7" s="44">
        <f t="shared" si="0"/>
        <v>0</v>
      </c>
      <c r="I7" s="17">
        <v>0</v>
      </c>
      <c r="J7" s="13">
        <f t="shared" si="1"/>
        <v>0</v>
      </c>
      <c r="K7" s="13"/>
    </row>
    <row r="8" spans="1:11" ht="12.75">
      <c r="A8" s="20" t="s">
        <v>8</v>
      </c>
      <c r="B8" s="53">
        <v>16794.71</v>
      </c>
      <c r="C8" s="12">
        <f aca="true" t="shared" si="2" ref="C8:C37">3*I8</f>
        <v>7496.82</v>
      </c>
      <c r="D8" s="12">
        <v>567.66</v>
      </c>
      <c r="E8" s="27"/>
      <c r="F8" s="53">
        <f aca="true" t="shared" si="3" ref="F8:F41">B8+C8-D8</f>
        <v>23723.87</v>
      </c>
      <c r="G8" s="58">
        <v>13849.43</v>
      </c>
      <c r="H8" s="44">
        <f t="shared" si="0"/>
        <v>9874.439999999999</v>
      </c>
      <c r="I8" s="17">
        <v>2498.94</v>
      </c>
      <c r="J8" s="13">
        <f t="shared" si="1"/>
        <v>29987.28</v>
      </c>
      <c r="K8" s="13">
        <v>1738.53</v>
      </c>
    </row>
    <row r="9" spans="1:11" ht="12.75">
      <c r="A9" s="20" t="s">
        <v>9</v>
      </c>
      <c r="B9" s="53">
        <v>-7278.6</v>
      </c>
      <c r="C9" s="12">
        <f t="shared" si="2"/>
        <v>5989.799999999999</v>
      </c>
      <c r="D9" s="12">
        <v>1012.51</v>
      </c>
      <c r="E9" s="27" t="s">
        <v>177</v>
      </c>
      <c r="F9" s="53">
        <f t="shared" si="3"/>
        <v>-2301.3100000000013</v>
      </c>
      <c r="G9" s="58">
        <v>11303.71</v>
      </c>
      <c r="H9" s="44">
        <f t="shared" si="0"/>
        <v>-13605.02</v>
      </c>
      <c r="I9" s="17">
        <v>1996.6</v>
      </c>
      <c r="J9" s="13">
        <f t="shared" si="1"/>
        <v>23959.199999999997</v>
      </c>
      <c r="K9" s="13">
        <v>1261.75</v>
      </c>
    </row>
    <row r="10" spans="1:11" ht="12.75">
      <c r="A10" s="20" t="s">
        <v>10</v>
      </c>
      <c r="B10" s="53">
        <v>-85105.73</v>
      </c>
      <c r="C10" s="12">
        <f t="shared" si="2"/>
        <v>6050.85</v>
      </c>
      <c r="D10" s="12">
        <v>567.66</v>
      </c>
      <c r="E10" s="33"/>
      <c r="F10" s="53">
        <f t="shared" si="3"/>
        <v>-79622.54</v>
      </c>
      <c r="G10" s="58">
        <v>57642.03</v>
      </c>
      <c r="H10" s="44">
        <f t="shared" si="0"/>
        <v>-137264.57</v>
      </c>
      <c r="I10" s="17">
        <v>2016.95</v>
      </c>
      <c r="J10" s="13">
        <f t="shared" si="1"/>
        <v>24203.4</v>
      </c>
      <c r="K10" s="13">
        <v>1273.36</v>
      </c>
    </row>
    <row r="11" spans="1:11" ht="12.75">
      <c r="A11" s="20" t="s">
        <v>11</v>
      </c>
      <c r="B11" s="53">
        <v>-12530.54</v>
      </c>
      <c r="C11" s="12">
        <f t="shared" si="2"/>
        <v>6123.84</v>
      </c>
      <c r="D11" s="12">
        <v>3109.66</v>
      </c>
      <c r="E11" s="27" t="s">
        <v>178</v>
      </c>
      <c r="F11" s="53">
        <f t="shared" si="3"/>
        <v>-9516.36</v>
      </c>
      <c r="G11" s="58">
        <v>20973.67</v>
      </c>
      <c r="H11" s="44">
        <f t="shared" si="0"/>
        <v>-30490.03</v>
      </c>
      <c r="I11" s="17">
        <v>2041.28</v>
      </c>
      <c r="J11" s="13">
        <f t="shared" si="1"/>
        <v>24495.36</v>
      </c>
      <c r="K11" s="13">
        <v>1293.3</v>
      </c>
    </row>
    <row r="12" spans="1:11" ht="22.5">
      <c r="A12" s="20" t="s">
        <v>12</v>
      </c>
      <c r="B12" s="53">
        <v>4882.31</v>
      </c>
      <c r="C12" s="12">
        <f t="shared" si="2"/>
        <v>6289.049999999999</v>
      </c>
      <c r="D12" s="12">
        <v>15065.92</v>
      </c>
      <c r="E12" s="27" t="s">
        <v>179</v>
      </c>
      <c r="F12" s="53">
        <f t="shared" si="3"/>
        <v>-3894.5599999999995</v>
      </c>
      <c r="G12" s="58">
        <v>16910.56</v>
      </c>
      <c r="H12" s="44">
        <f t="shared" si="0"/>
        <v>-20805.120000000003</v>
      </c>
      <c r="I12" s="17">
        <v>2096.35</v>
      </c>
      <c r="J12" s="13">
        <f t="shared" si="1"/>
        <v>25156.199999999997</v>
      </c>
      <c r="K12" s="13">
        <v>1324.6</v>
      </c>
    </row>
    <row r="13" spans="1:11" ht="12.75">
      <c r="A13" s="20" t="s">
        <v>13</v>
      </c>
      <c r="B13" s="53">
        <v>-19601.46</v>
      </c>
      <c r="C13" s="12">
        <f t="shared" si="2"/>
        <v>6159.75</v>
      </c>
      <c r="D13" s="12">
        <v>1311.49</v>
      </c>
      <c r="E13" s="27" t="s">
        <v>180</v>
      </c>
      <c r="F13" s="53">
        <f t="shared" si="3"/>
        <v>-14753.199999999999</v>
      </c>
      <c r="G13" s="58">
        <v>17118.89</v>
      </c>
      <c r="H13" s="44">
        <f t="shared" si="0"/>
        <v>-31872.089999999997</v>
      </c>
      <c r="I13" s="17">
        <v>2053.25</v>
      </c>
      <c r="J13" s="13">
        <f t="shared" si="1"/>
        <v>24639</v>
      </c>
      <c r="K13" s="13">
        <v>1296.07</v>
      </c>
    </row>
    <row r="14" spans="1:11" ht="12.75">
      <c r="A14" s="21" t="s">
        <v>14</v>
      </c>
      <c r="B14" s="53">
        <v>40769.88</v>
      </c>
      <c r="C14" s="12">
        <f t="shared" si="2"/>
        <v>9725.61</v>
      </c>
      <c r="D14" s="12">
        <v>976.39</v>
      </c>
      <c r="E14" s="30"/>
      <c r="F14" s="53">
        <f t="shared" si="3"/>
        <v>49519.1</v>
      </c>
      <c r="G14" s="58">
        <v>10252.11</v>
      </c>
      <c r="H14" s="44">
        <f t="shared" si="0"/>
        <v>39266.99</v>
      </c>
      <c r="I14" s="17">
        <v>3241.87</v>
      </c>
      <c r="J14" s="13">
        <f t="shared" si="1"/>
        <v>38902.44</v>
      </c>
      <c r="K14" s="13">
        <v>2057.78</v>
      </c>
    </row>
    <row r="15" spans="1:11" ht="33.75">
      <c r="A15" s="20" t="s">
        <v>15</v>
      </c>
      <c r="B15" s="53">
        <v>13665.55</v>
      </c>
      <c r="C15" s="12">
        <f t="shared" si="2"/>
        <v>6016.11</v>
      </c>
      <c r="D15" s="12">
        <v>20828.71</v>
      </c>
      <c r="E15" s="27" t="s">
        <v>181</v>
      </c>
      <c r="F15" s="53">
        <f t="shared" si="3"/>
        <v>-1147.0499999999993</v>
      </c>
      <c r="G15" s="58">
        <v>10291.65</v>
      </c>
      <c r="H15" s="44">
        <f t="shared" si="0"/>
        <v>-11438.699999999999</v>
      </c>
      <c r="I15" s="17">
        <v>2005.37</v>
      </c>
      <c r="J15" s="13">
        <f t="shared" si="1"/>
        <v>24064.44</v>
      </c>
      <c r="K15" s="13">
        <v>1268.81</v>
      </c>
    </row>
    <row r="16" spans="1:11" ht="12.75">
      <c r="A16" s="20" t="s">
        <v>16</v>
      </c>
      <c r="B16" s="53">
        <v>81915.34</v>
      </c>
      <c r="C16" s="12">
        <f t="shared" si="2"/>
        <v>9201</v>
      </c>
      <c r="D16" s="12">
        <v>855.98</v>
      </c>
      <c r="E16" s="30" t="s">
        <v>182</v>
      </c>
      <c r="F16" s="53">
        <f t="shared" si="3"/>
        <v>90260.36</v>
      </c>
      <c r="G16" s="58">
        <v>20505.25</v>
      </c>
      <c r="H16" s="44">
        <f t="shared" si="0"/>
        <v>69755.11</v>
      </c>
      <c r="I16" s="17">
        <v>3067</v>
      </c>
      <c r="J16" s="13">
        <f t="shared" si="1"/>
        <v>36804</v>
      </c>
      <c r="K16" s="13">
        <v>1992.38</v>
      </c>
    </row>
    <row r="17" spans="1:11" ht="12.75">
      <c r="A17" s="20" t="s">
        <v>17</v>
      </c>
      <c r="B17" s="53">
        <v>8747.95</v>
      </c>
      <c r="C17" s="12">
        <f t="shared" si="2"/>
        <v>2069.31</v>
      </c>
      <c r="D17" s="12">
        <v>0</v>
      </c>
      <c r="E17" s="30"/>
      <c r="F17" s="53">
        <f t="shared" si="3"/>
        <v>10817.26</v>
      </c>
      <c r="G17" s="58">
        <v>1629.03</v>
      </c>
      <c r="H17" s="44">
        <f t="shared" si="0"/>
        <v>9188.23</v>
      </c>
      <c r="I17" s="17">
        <v>689.77</v>
      </c>
      <c r="J17" s="13">
        <f t="shared" si="1"/>
        <v>8277.24</v>
      </c>
      <c r="K17" s="13">
        <v>438.91</v>
      </c>
    </row>
    <row r="18" spans="1:11" ht="12.75">
      <c r="A18" s="20" t="s">
        <v>18</v>
      </c>
      <c r="B18" s="53">
        <v>1180.2</v>
      </c>
      <c r="C18" s="12">
        <f t="shared" si="2"/>
        <v>1410.33</v>
      </c>
      <c r="D18" s="12">
        <v>0</v>
      </c>
      <c r="E18" s="27"/>
      <c r="F18" s="53">
        <f t="shared" si="3"/>
        <v>2590.5299999999997</v>
      </c>
      <c r="G18" s="58">
        <v>2479.9</v>
      </c>
      <c r="H18" s="44">
        <f t="shared" si="0"/>
        <v>110.62999999999965</v>
      </c>
      <c r="I18" s="17">
        <v>470.11</v>
      </c>
      <c r="J18" s="13">
        <f t="shared" si="1"/>
        <v>5641.32</v>
      </c>
      <c r="K18" s="13">
        <v>298</v>
      </c>
    </row>
    <row r="19" spans="1:11" ht="12.75">
      <c r="A19" s="20" t="s">
        <v>19</v>
      </c>
      <c r="B19" s="53">
        <v>43378.49</v>
      </c>
      <c r="C19" s="12">
        <f t="shared" si="2"/>
        <v>6058.0199999999995</v>
      </c>
      <c r="D19" s="12">
        <v>681.88</v>
      </c>
      <c r="E19" s="27" t="s">
        <v>183</v>
      </c>
      <c r="F19" s="53">
        <f t="shared" si="3"/>
        <v>48754.63</v>
      </c>
      <c r="G19" s="58">
        <v>27075.72</v>
      </c>
      <c r="H19" s="44">
        <f t="shared" si="0"/>
        <v>21678.909999999996</v>
      </c>
      <c r="I19" s="17">
        <v>2019.34</v>
      </c>
      <c r="J19" s="13">
        <f t="shared" si="1"/>
        <v>24232.079999999998</v>
      </c>
      <c r="K19" s="13">
        <v>1284.21</v>
      </c>
    </row>
    <row r="20" spans="1:11" ht="12.75">
      <c r="A20" s="20" t="s">
        <v>20</v>
      </c>
      <c r="B20" s="53">
        <v>-390.87</v>
      </c>
      <c r="C20" s="12">
        <f t="shared" si="2"/>
        <v>3582.63</v>
      </c>
      <c r="D20" s="12">
        <v>1554.64</v>
      </c>
      <c r="E20" s="27" t="s">
        <v>184</v>
      </c>
      <c r="F20" s="53">
        <f t="shared" si="3"/>
        <v>1637.1200000000001</v>
      </c>
      <c r="G20" s="58">
        <v>6523.93</v>
      </c>
      <c r="H20" s="44">
        <f t="shared" si="0"/>
        <v>-4886.81</v>
      </c>
      <c r="I20" s="17">
        <v>1194.21</v>
      </c>
      <c r="J20" s="13">
        <f t="shared" si="1"/>
        <v>14330.52</v>
      </c>
      <c r="K20" s="13">
        <v>756.95</v>
      </c>
    </row>
    <row r="21" spans="1:11" ht="12.75">
      <c r="A21" s="20" t="s">
        <v>21</v>
      </c>
      <c r="B21" s="53">
        <v>-19262.07</v>
      </c>
      <c r="C21" s="12">
        <f t="shared" si="2"/>
        <v>3027.21</v>
      </c>
      <c r="D21" s="12">
        <v>971.33</v>
      </c>
      <c r="E21" s="27" t="s">
        <v>183</v>
      </c>
      <c r="F21" s="53">
        <f t="shared" si="3"/>
        <v>-17206.190000000002</v>
      </c>
      <c r="G21" s="58">
        <v>21159.1</v>
      </c>
      <c r="H21" s="44">
        <f t="shared" si="0"/>
        <v>-38365.29</v>
      </c>
      <c r="I21" s="17">
        <v>1009.07</v>
      </c>
      <c r="J21" s="13">
        <f t="shared" si="1"/>
        <v>12108.84</v>
      </c>
      <c r="K21" s="13">
        <v>388.81</v>
      </c>
    </row>
    <row r="22" spans="1:11" ht="12.75">
      <c r="A22" s="20" t="s">
        <v>22</v>
      </c>
      <c r="B22" s="53">
        <v>-23582.91</v>
      </c>
      <c r="C22" s="12">
        <f t="shared" si="2"/>
        <v>3193.5</v>
      </c>
      <c r="D22" s="12">
        <v>567.66</v>
      </c>
      <c r="E22" s="27"/>
      <c r="F22" s="53">
        <f t="shared" si="3"/>
        <v>-20957.07</v>
      </c>
      <c r="G22" s="58">
        <v>46244.56</v>
      </c>
      <c r="H22" s="44">
        <f t="shared" si="0"/>
        <v>-67201.63</v>
      </c>
      <c r="I22" s="17">
        <v>1064.5</v>
      </c>
      <c r="J22" s="13">
        <f t="shared" si="1"/>
        <v>12774</v>
      </c>
      <c r="K22" s="13">
        <v>750.18</v>
      </c>
    </row>
    <row r="23" spans="1:11" ht="12.75">
      <c r="A23" s="20" t="s">
        <v>23</v>
      </c>
      <c r="B23" s="53">
        <v>13089.56</v>
      </c>
      <c r="C23" s="12">
        <f t="shared" si="2"/>
        <v>5956.200000000001</v>
      </c>
      <c r="D23" s="12">
        <v>1672.6</v>
      </c>
      <c r="E23" s="27" t="s">
        <v>185</v>
      </c>
      <c r="F23" s="53">
        <f t="shared" si="3"/>
        <v>17373.160000000003</v>
      </c>
      <c r="G23" s="58">
        <v>8316.49</v>
      </c>
      <c r="H23" s="44">
        <f t="shared" si="0"/>
        <v>9056.670000000004</v>
      </c>
      <c r="I23" s="17">
        <v>1985.4</v>
      </c>
      <c r="J23" s="13">
        <f t="shared" si="1"/>
        <v>23824.800000000003</v>
      </c>
      <c r="K23" s="13">
        <v>1254.43</v>
      </c>
    </row>
    <row r="24" spans="1:11" ht="12.75">
      <c r="A24" s="20" t="s">
        <v>24</v>
      </c>
      <c r="B24" s="53">
        <v>-10227.06</v>
      </c>
      <c r="C24" s="12">
        <f t="shared" si="2"/>
        <v>317.04</v>
      </c>
      <c r="D24" s="12">
        <v>0</v>
      </c>
      <c r="E24" s="34"/>
      <c r="F24" s="53">
        <f t="shared" si="3"/>
        <v>-9910.019999999999</v>
      </c>
      <c r="G24" s="58">
        <v>653.35</v>
      </c>
      <c r="H24" s="44">
        <f t="shared" si="0"/>
        <v>-10563.369999999999</v>
      </c>
      <c r="I24" s="17">
        <v>105.68</v>
      </c>
      <c r="J24" s="13">
        <f t="shared" si="1"/>
        <v>1268.16</v>
      </c>
      <c r="K24" s="13">
        <v>66.99</v>
      </c>
    </row>
    <row r="25" spans="1:11" ht="12.75">
      <c r="A25" s="20" t="s">
        <v>25</v>
      </c>
      <c r="B25" s="53">
        <v>-14663.9</v>
      </c>
      <c r="C25" s="12">
        <f t="shared" si="2"/>
        <v>6219.599999999999</v>
      </c>
      <c r="D25" s="12">
        <v>1061.07</v>
      </c>
      <c r="E25" s="27" t="s">
        <v>180</v>
      </c>
      <c r="F25" s="53">
        <f t="shared" si="3"/>
        <v>-9505.369999999999</v>
      </c>
      <c r="G25" s="58">
        <v>29246.34</v>
      </c>
      <c r="H25" s="44">
        <f t="shared" si="0"/>
        <v>-38751.71</v>
      </c>
      <c r="I25" s="17">
        <v>2073.2</v>
      </c>
      <c r="J25" s="13">
        <f t="shared" si="1"/>
        <v>24878.399999999998</v>
      </c>
      <c r="K25" s="13">
        <v>1316.01</v>
      </c>
    </row>
    <row r="26" spans="1:11" ht="12.75">
      <c r="A26" s="20" t="s">
        <v>26</v>
      </c>
      <c r="B26" s="53">
        <v>32035.78</v>
      </c>
      <c r="C26" s="12">
        <f t="shared" si="2"/>
        <v>6170.549999999999</v>
      </c>
      <c r="D26" s="12">
        <v>567.66</v>
      </c>
      <c r="E26" s="27"/>
      <c r="F26" s="53">
        <f t="shared" si="3"/>
        <v>37638.67</v>
      </c>
      <c r="G26" s="58">
        <v>15733.65</v>
      </c>
      <c r="H26" s="44">
        <f t="shared" si="0"/>
        <v>21905.019999999997</v>
      </c>
      <c r="I26" s="17">
        <v>2056.85</v>
      </c>
      <c r="J26" s="13">
        <f t="shared" si="1"/>
        <v>24682.199999999997</v>
      </c>
      <c r="K26" s="13">
        <v>789</v>
      </c>
    </row>
    <row r="27" spans="1:11" ht="12.75">
      <c r="A27" s="20" t="s">
        <v>27</v>
      </c>
      <c r="B27" s="53">
        <v>-17490.84</v>
      </c>
      <c r="C27" s="12">
        <f t="shared" si="2"/>
        <v>2085.7799999999997</v>
      </c>
      <c r="D27" s="12">
        <v>832</v>
      </c>
      <c r="F27" s="53">
        <f t="shared" si="3"/>
        <v>-16237.060000000001</v>
      </c>
      <c r="G27" s="58">
        <v>12784.17</v>
      </c>
      <c r="H27" s="44">
        <f t="shared" si="0"/>
        <v>-29021.230000000003</v>
      </c>
      <c r="I27" s="17">
        <v>695.26</v>
      </c>
      <c r="J27" s="13">
        <f t="shared" si="1"/>
        <v>8343.119999999999</v>
      </c>
      <c r="K27" s="13">
        <v>440.72</v>
      </c>
    </row>
    <row r="28" spans="1:11" ht="12.75">
      <c r="A28" s="20" t="s">
        <v>28</v>
      </c>
      <c r="B28" s="53">
        <v>7843.67</v>
      </c>
      <c r="C28" s="12">
        <f t="shared" si="2"/>
        <v>2015.16</v>
      </c>
      <c r="D28" s="12">
        <v>0</v>
      </c>
      <c r="E28" s="27"/>
      <c r="F28" s="53">
        <f t="shared" si="3"/>
        <v>9858.83</v>
      </c>
      <c r="G28" s="58">
        <v>4324.86</v>
      </c>
      <c r="H28" s="44">
        <f t="shared" si="0"/>
        <v>5533.97</v>
      </c>
      <c r="I28" s="17">
        <v>671.72</v>
      </c>
      <c r="J28" s="13">
        <f t="shared" si="1"/>
        <v>8060.64</v>
      </c>
      <c r="K28" s="13">
        <v>388.79</v>
      </c>
    </row>
    <row r="29" spans="1:11" ht="22.5">
      <c r="A29" s="21" t="s">
        <v>29</v>
      </c>
      <c r="B29" s="53">
        <v>16996.09</v>
      </c>
      <c r="C29" s="12">
        <f t="shared" si="2"/>
        <v>6803.52</v>
      </c>
      <c r="D29" s="65">
        <v>8142.61</v>
      </c>
      <c r="E29" s="27" t="s">
        <v>187</v>
      </c>
      <c r="F29" s="53">
        <f t="shared" si="3"/>
        <v>15657</v>
      </c>
      <c r="G29" s="58">
        <v>13690.79</v>
      </c>
      <c r="H29" s="44">
        <f t="shared" si="0"/>
        <v>1966.2099999999991</v>
      </c>
      <c r="I29" s="17">
        <v>2267.84</v>
      </c>
      <c r="J29" s="13">
        <f t="shared" si="1"/>
        <v>27214.08</v>
      </c>
      <c r="K29" s="13">
        <v>1490</v>
      </c>
    </row>
    <row r="30" spans="1:11" ht="12.75">
      <c r="A30" s="21" t="s">
        <v>30</v>
      </c>
      <c r="B30" s="53">
        <v>8224.96</v>
      </c>
      <c r="C30" s="12">
        <f t="shared" si="2"/>
        <v>6243.48</v>
      </c>
      <c r="D30" s="65">
        <v>2496.42</v>
      </c>
      <c r="E30" s="27" t="s">
        <v>180</v>
      </c>
      <c r="F30" s="53">
        <f t="shared" si="3"/>
        <v>11972.019999999999</v>
      </c>
      <c r="G30" s="58">
        <v>8714.16</v>
      </c>
      <c r="H30" s="44">
        <f t="shared" si="0"/>
        <v>3257.8599999999988</v>
      </c>
      <c r="I30" s="17">
        <v>2081.16</v>
      </c>
      <c r="J30" s="13">
        <f t="shared" si="1"/>
        <v>24973.92</v>
      </c>
      <c r="K30" s="13">
        <v>1321.02</v>
      </c>
    </row>
    <row r="31" spans="1:11" ht="12.75">
      <c r="A31" s="20" t="s">
        <v>31</v>
      </c>
      <c r="B31" s="53"/>
      <c r="C31" s="12">
        <f t="shared" si="2"/>
        <v>0</v>
      </c>
      <c r="D31" s="12">
        <v>0</v>
      </c>
      <c r="E31" s="28"/>
      <c r="F31" s="53">
        <f t="shared" si="3"/>
        <v>0</v>
      </c>
      <c r="G31" s="58"/>
      <c r="H31" s="44">
        <f t="shared" si="0"/>
        <v>0</v>
      </c>
      <c r="I31" s="17"/>
      <c r="J31" s="13">
        <f t="shared" si="1"/>
        <v>0</v>
      </c>
      <c r="K31" s="13"/>
    </row>
    <row r="32" spans="1:11" ht="12.75">
      <c r="A32" s="20" t="s">
        <v>32</v>
      </c>
      <c r="B32" s="53">
        <v>64292.89</v>
      </c>
      <c r="C32" s="12">
        <f t="shared" si="2"/>
        <v>10448.099999999999</v>
      </c>
      <c r="D32" s="12">
        <v>5172.44</v>
      </c>
      <c r="E32" s="27" t="s">
        <v>188</v>
      </c>
      <c r="F32" s="53">
        <f t="shared" si="3"/>
        <v>69568.54999999999</v>
      </c>
      <c r="G32" s="58">
        <v>36271.39</v>
      </c>
      <c r="H32" s="44">
        <f t="shared" si="0"/>
        <v>33297.15999999999</v>
      </c>
      <c r="I32" s="17">
        <v>3482.7</v>
      </c>
      <c r="J32" s="13">
        <f t="shared" si="1"/>
        <v>41792.399999999994</v>
      </c>
      <c r="K32" s="13">
        <v>2229.98</v>
      </c>
    </row>
    <row r="33" spans="1:11" ht="12.75">
      <c r="A33" s="20" t="s">
        <v>33</v>
      </c>
      <c r="B33" s="53">
        <v>-7340.98</v>
      </c>
      <c r="C33" s="12">
        <f t="shared" si="2"/>
        <v>4872.450000000001</v>
      </c>
      <c r="D33" s="12">
        <v>797.44</v>
      </c>
      <c r="E33" s="27" t="s">
        <v>189</v>
      </c>
      <c r="F33" s="53">
        <f t="shared" si="3"/>
        <v>-3265.969999999999</v>
      </c>
      <c r="G33" s="58">
        <v>17923.76</v>
      </c>
      <c r="H33" s="44">
        <f t="shared" si="0"/>
        <v>-21189.729999999996</v>
      </c>
      <c r="I33" s="17">
        <v>1624.15</v>
      </c>
      <c r="J33" s="13">
        <f t="shared" si="1"/>
        <v>19489.800000000003</v>
      </c>
      <c r="K33" s="13">
        <v>761.02</v>
      </c>
    </row>
    <row r="34" spans="1:11" ht="12.75">
      <c r="A34" s="20" t="s">
        <v>34</v>
      </c>
      <c r="B34" s="53">
        <v>-10120.56</v>
      </c>
      <c r="C34" s="12">
        <f t="shared" si="2"/>
        <v>1548.3899999999999</v>
      </c>
      <c r="D34" s="12">
        <v>2172.3</v>
      </c>
      <c r="E34" s="27" t="s">
        <v>190</v>
      </c>
      <c r="F34" s="53">
        <f t="shared" si="3"/>
        <v>-10744.470000000001</v>
      </c>
      <c r="G34" s="58">
        <v>7266.37</v>
      </c>
      <c r="H34" s="44">
        <f t="shared" si="0"/>
        <v>-18010.84</v>
      </c>
      <c r="I34" s="17">
        <v>516.13</v>
      </c>
      <c r="J34" s="13">
        <f t="shared" si="1"/>
        <v>6193.5599999999995</v>
      </c>
      <c r="K34" s="13">
        <v>328.07</v>
      </c>
    </row>
    <row r="35" spans="1:11" ht="22.5">
      <c r="A35" s="20" t="s">
        <v>35</v>
      </c>
      <c r="B35" s="53">
        <v>-23309.01</v>
      </c>
      <c r="C35" s="12">
        <f t="shared" si="2"/>
        <v>6089.13</v>
      </c>
      <c r="D35" s="12">
        <v>8619.15</v>
      </c>
      <c r="E35" s="27" t="s">
        <v>191</v>
      </c>
      <c r="F35" s="53">
        <f t="shared" si="3"/>
        <v>-25839.03</v>
      </c>
      <c r="G35" s="58">
        <v>13245.35</v>
      </c>
      <c r="H35" s="44">
        <f t="shared" si="0"/>
        <v>-39084.38</v>
      </c>
      <c r="I35" s="17">
        <v>2029.71</v>
      </c>
      <c r="J35" s="13">
        <f t="shared" si="1"/>
        <v>24356.52</v>
      </c>
      <c r="K35" s="13">
        <v>1284.72</v>
      </c>
    </row>
    <row r="36" spans="1:11" ht="12.75">
      <c r="A36" s="21" t="s">
        <v>36</v>
      </c>
      <c r="B36" s="53">
        <v>15190.8</v>
      </c>
      <c r="C36" s="12">
        <f t="shared" si="2"/>
        <v>9573.33</v>
      </c>
      <c r="D36" s="65">
        <v>3679.17</v>
      </c>
      <c r="E36" s="27"/>
      <c r="F36" s="53">
        <f t="shared" si="3"/>
        <v>21084.96</v>
      </c>
      <c r="G36" s="58">
        <v>17789.98</v>
      </c>
      <c r="H36" s="44">
        <f t="shared" si="0"/>
        <v>3294.9799999999996</v>
      </c>
      <c r="I36" s="17">
        <v>3191.11</v>
      </c>
      <c r="J36" s="13">
        <f t="shared" si="1"/>
        <v>38293.32</v>
      </c>
      <c r="K36" s="13">
        <v>2134.75</v>
      </c>
    </row>
    <row r="37" spans="1:11" ht="12.75">
      <c r="A37" s="20" t="s">
        <v>37</v>
      </c>
      <c r="B37" s="53">
        <v>-8215.43</v>
      </c>
      <c r="C37" s="12">
        <f t="shared" si="2"/>
        <v>6299.82</v>
      </c>
      <c r="D37" s="12">
        <v>1269.29</v>
      </c>
      <c r="E37" s="27" t="s">
        <v>192</v>
      </c>
      <c r="F37" s="53">
        <f t="shared" si="3"/>
        <v>-3184.9000000000005</v>
      </c>
      <c r="G37" s="58">
        <v>37741.74</v>
      </c>
      <c r="H37" s="44">
        <f t="shared" si="0"/>
        <v>-40926.64</v>
      </c>
      <c r="I37" s="17">
        <v>2099.94</v>
      </c>
      <c r="J37" s="13">
        <f t="shared" si="1"/>
        <v>25199.28</v>
      </c>
      <c r="K37" s="13">
        <v>1284.21</v>
      </c>
    </row>
    <row r="38" spans="1:11" ht="12.75">
      <c r="A38" s="22" t="s">
        <v>38</v>
      </c>
      <c r="B38" s="53">
        <v>10152.16</v>
      </c>
      <c r="C38" s="12">
        <v>0</v>
      </c>
      <c r="D38" s="12">
        <v>0</v>
      </c>
      <c r="E38" s="28"/>
      <c r="F38" s="53">
        <f t="shared" si="3"/>
        <v>10152.16</v>
      </c>
      <c r="G38" s="58">
        <v>488.22</v>
      </c>
      <c r="H38" s="44">
        <f aca="true" t="shared" si="4" ref="H38:H69">F38-G38</f>
        <v>9663.94</v>
      </c>
      <c r="I38" s="17">
        <v>366.28</v>
      </c>
      <c r="J38" s="13">
        <f aca="true" t="shared" si="5" ref="J38:J69">12*I38</f>
        <v>4395.36</v>
      </c>
      <c r="K38" s="13">
        <v>231.7</v>
      </c>
    </row>
    <row r="39" spans="1:11" ht="12.75">
      <c r="A39" s="20" t="s">
        <v>39</v>
      </c>
      <c r="B39" s="53">
        <v>-1613.4</v>
      </c>
      <c r="C39" s="12">
        <f aca="true" t="shared" si="6" ref="C39:C70">3*I39</f>
        <v>536.25</v>
      </c>
      <c r="D39" s="12">
        <v>0</v>
      </c>
      <c r="E39" s="28"/>
      <c r="F39" s="53">
        <f t="shared" si="3"/>
        <v>-1077.15</v>
      </c>
      <c r="G39" s="58">
        <v>324.74</v>
      </c>
      <c r="H39" s="44">
        <f t="shared" si="4"/>
        <v>-1401.89</v>
      </c>
      <c r="I39" s="17">
        <v>178.75</v>
      </c>
      <c r="J39" s="13">
        <f t="shared" si="5"/>
        <v>2145</v>
      </c>
      <c r="K39" s="13">
        <v>282.69</v>
      </c>
    </row>
    <row r="40" spans="1:11" ht="22.5">
      <c r="A40" s="20" t="s">
        <v>40</v>
      </c>
      <c r="B40" s="53">
        <v>8583.41</v>
      </c>
      <c r="C40" s="12">
        <f t="shared" si="6"/>
        <v>6121.47</v>
      </c>
      <c r="D40" s="12">
        <v>5522.05</v>
      </c>
      <c r="E40" s="27" t="s">
        <v>193</v>
      </c>
      <c r="F40" s="53">
        <f t="shared" si="3"/>
        <v>9182.830000000002</v>
      </c>
      <c r="G40" s="58">
        <v>25108.95</v>
      </c>
      <c r="H40" s="44">
        <f t="shared" si="4"/>
        <v>-15926.119999999999</v>
      </c>
      <c r="I40" s="17">
        <v>2040.49</v>
      </c>
      <c r="J40" s="13">
        <f t="shared" si="5"/>
        <v>24485.88</v>
      </c>
      <c r="K40" s="13">
        <v>1296.33</v>
      </c>
    </row>
    <row r="41" spans="1:11" ht="25.5">
      <c r="A41" s="22" t="s">
        <v>41</v>
      </c>
      <c r="B41" s="53"/>
      <c r="C41" s="12">
        <f t="shared" si="6"/>
        <v>0</v>
      </c>
      <c r="D41" s="12">
        <v>0</v>
      </c>
      <c r="E41" s="28"/>
      <c r="F41" s="53">
        <f t="shared" si="3"/>
        <v>0</v>
      </c>
      <c r="G41" s="58"/>
      <c r="H41" s="44">
        <f t="shared" si="4"/>
        <v>0</v>
      </c>
      <c r="I41" s="17"/>
      <c r="J41" s="13">
        <f t="shared" si="5"/>
        <v>0</v>
      </c>
      <c r="K41" s="13"/>
    </row>
    <row r="42" spans="1:11" ht="12.75">
      <c r="A42" s="20" t="s">
        <v>42</v>
      </c>
      <c r="B42" s="53">
        <v>12551.71</v>
      </c>
      <c r="C42" s="12">
        <f t="shared" si="6"/>
        <v>2949.42</v>
      </c>
      <c r="D42" s="12">
        <v>567.66</v>
      </c>
      <c r="E42" s="27"/>
      <c r="F42" s="53">
        <v>14933.45</v>
      </c>
      <c r="G42" s="58">
        <v>3466.26</v>
      </c>
      <c r="H42" s="44">
        <f t="shared" si="4"/>
        <v>11467.19</v>
      </c>
      <c r="I42" s="17">
        <v>983.14</v>
      </c>
      <c r="J42" s="13">
        <f t="shared" si="5"/>
        <v>11797.68</v>
      </c>
      <c r="K42" s="13">
        <v>621.91</v>
      </c>
    </row>
    <row r="43" spans="1:11" ht="12.75">
      <c r="A43" s="20" t="s">
        <v>43</v>
      </c>
      <c r="B43" s="53">
        <v>7492.97</v>
      </c>
      <c r="C43" s="12">
        <f t="shared" si="6"/>
        <v>1153.32</v>
      </c>
      <c r="D43" s="12">
        <v>567.66</v>
      </c>
      <c r="E43" s="28"/>
      <c r="F43" s="53">
        <f aca="true" t="shared" si="7" ref="F43:F90">B43+C43-D43</f>
        <v>8078.630000000001</v>
      </c>
      <c r="G43" s="58">
        <v>5557.41</v>
      </c>
      <c r="H43" s="44">
        <f t="shared" si="4"/>
        <v>2521.220000000001</v>
      </c>
      <c r="I43" s="17">
        <v>384.44</v>
      </c>
      <c r="J43" s="13">
        <f t="shared" si="5"/>
        <v>4613.28</v>
      </c>
      <c r="K43" s="13">
        <v>308.62</v>
      </c>
    </row>
    <row r="44" spans="1:11" ht="12.75">
      <c r="A44" s="20" t="s">
        <v>44</v>
      </c>
      <c r="B44" s="53"/>
      <c r="C44" s="12">
        <f t="shared" si="6"/>
        <v>0</v>
      </c>
      <c r="D44" s="12">
        <v>0</v>
      </c>
      <c r="E44" s="27" t="s">
        <v>186</v>
      </c>
      <c r="F44" s="53">
        <f t="shared" si="7"/>
        <v>0</v>
      </c>
      <c r="G44" s="68">
        <v>0</v>
      </c>
      <c r="H44" s="44">
        <f t="shared" si="4"/>
        <v>0</v>
      </c>
      <c r="I44" s="17"/>
      <c r="J44" s="13">
        <f t="shared" si="5"/>
        <v>0</v>
      </c>
      <c r="K44" s="13"/>
    </row>
    <row r="45" spans="1:11" ht="12.75">
      <c r="A45" s="20" t="s">
        <v>45</v>
      </c>
      <c r="B45" s="53">
        <v>9826.96</v>
      </c>
      <c r="C45" s="12">
        <f t="shared" si="6"/>
        <v>1578.84</v>
      </c>
      <c r="D45" s="12">
        <v>2541.6</v>
      </c>
      <c r="E45" s="28" t="s">
        <v>194</v>
      </c>
      <c r="F45" s="53">
        <f t="shared" si="7"/>
        <v>8864.199999999999</v>
      </c>
      <c r="G45" s="58">
        <v>1719.77</v>
      </c>
      <c r="H45" s="44">
        <f t="shared" si="4"/>
        <v>7144.4299999999985</v>
      </c>
      <c r="I45" s="17">
        <v>526.28</v>
      </c>
      <c r="J45" s="13">
        <f t="shared" si="5"/>
        <v>6315.36</v>
      </c>
      <c r="K45" s="13">
        <v>333.61</v>
      </c>
    </row>
    <row r="46" spans="1:11" ht="12.75">
      <c r="A46" s="20" t="s">
        <v>46</v>
      </c>
      <c r="B46" s="53">
        <v>10877.1</v>
      </c>
      <c r="C46" s="12">
        <f t="shared" si="6"/>
        <v>6068.79</v>
      </c>
      <c r="D46" s="12">
        <v>567.66</v>
      </c>
      <c r="E46" s="27"/>
      <c r="F46" s="53">
        <f t="shared" si="7"/>
        <v>16378.23</v>
      </c>
      <c r="G46" s="58">
        <v>11476.93</v>
      </c>
      <c r="H46" s="44">
        <f t="shared" si="4"/>
        <v>4901.299999999999</v>
      </c>
      <c r="I46" s="17">
        <v>2022.93</v>
      </c>
      <c r="J46" s="13">
        <f t="shared" si="5"/>
        <v>24275.16</v>
      </c>
      <c r="K46" s="13">
        <v>1280.93</v>
      </c>
    </row>
    <row r="47" spans="1:11" ht="12.75">
      <c r="A47" s="21" t="s">
        <v>47</v>
      </c>
      <c r="B47" s="53">
        <v>41059.88</v>
      </c>
      <c r="C47" s="12">
        <f t="shared" si="6"/>
        <v>11421</v>
      </c>
      <c r="D47" s="65">
        <v>2278.21</v>
      </c>
      <c r="E47" s="27"/>
      <c r="F47" s="53">
        <f t="shared" si="7"/>
        <v>50202.67</v>
      </c>
      <c r="G47" s="58">
        <v>14855.5</v>
      </c>
      <c r="H47" s="44">
        <f t="shared" si="4"/>
        <v>35347.17</v>
      </c>
      <c r="I47" s="17">
        <v>3807</v>
      </c>
      <c r="J47" s="13">
        <f t="shared" si="5"/>
        <v>45684</v>
      </c>
      <c r="K47" s="13">
        <v>2416.5</v>
      </c>
    </row>
    <row r="48" spans="1:11" ht="12.75">
      <c r="A48" s="20" t="s">
        <v>48</v>
      </c>
      <c r="B48" s="53">
        <v>31285.89</v>
      </c>
      <c r="C48" s="12">
        <f t="shared" si="6"/>
        <v>4478.7300000000005</v>
      </c>
      <c r="D48" s="12">
        <v>859.99</v>
      </c>
      <c r="E48" s="27" t="s">
        <v>195</v>
      </c>
      <c r="F48" s="53">
        <f t="shared" si="7"/>
        <v>34904.630000000005</v>
      </c>
      <c r="G48" s="58">
        <v>19368.7</v>
      </c>
      <c r="H48" s="44">
        <f t="shared" si="4"/>
        <v>15535.930000000004</v>
      </c>
      <c r="I48" s="17">
        <v>1492.91</v>
      </c>
      <c r="J48" s="13">
        <f t="shared" si="5"/>
        <v>17914.920000000002</v>
      </c>
      <c r="K48" s="13">
        <v>947.63</v>
      </c>
    </row>
    <row r="49" spans="1:11" ht="12.75">
      <c r="A49" s="20" t="s">
        <v>49</v>
      </c>
      <c r="B49" s="53">
        <v>9137.47</v>
      </c>
      <c r="C49" s="12">
        <f t="shared" si="6"/>
        <v>2230.05</v>
      </c>
      <c r="D49" s="12">
        <v>0</v>
      </c>
      <c r="E49" s="28"/>
      <c r="F49" s="53">
        <f t="shared" si="7"/>
        <v>11367.52</v>
      </c>
      <c r="G49" s="58">
        <v>4070.47</v>
      </c>
      <c r="H49" s="44">
        <f t="shared" si="4"/>
        <v>7297.050000000001</v>
      </c>
      <c r="I49" s="17">
        <v>743.35</v>
      </c>
      <c r="J49" s="13">
        <f t="shared" si="5"/>
        <v>8920.2</v>
      </c>
      <c r="K49" s="13">
        <v>471.84</v>
      </c>
    </row>
    <row r="50" spans="1:11" ht="12.75">
      <c r="A50" s="20" t="s">
        <v>50</v>
      </c>
      <c r="B50" s="53">
        <v>63523.18</v>
      </c>
      <c r="C50" s="12">
        <f t="shared" si="6"/>
        <v>11437.5</v>
      </c>
      <c r="D50" s="12">
        <v>1148.74</v>
      </c>
      <c r="E50" s="27" t="s">
        <v>196</v>
      </c>
      <c r="F50" s="53">
        <f t="shared" si="7"/>
        <v>73811.93999999999</v>
      </c>
      <c r="G50" s="58">
        <v>20232.34</v>
      </c>
      <c r="H50" s="44">
        <f t="shared" si="4"/>
        <v>53579.59999999999</v>
      </c>
      <c r="I50" s="17">
        <v>3812.5</v>
      </c>
      <c r="J50" s="13">
        <f t="shared" si="5"/>
        <v>45750</v>
      </c>
      <c r="K50" s="13">
        <v>2430.04</v>
      </c>
    </row>
    <row r="51" spans="1:11" ht="12.75">
      <c r="A51" s="20" t="s">
        <v>51</v>
      </c>
      <c r="B51" s="53">
        <v>8570.73</v>
      </c>
      <c r="C51" s="12">
        <f t="shared" si="6"/>
        <v>927.69</v>
      </c>
      <c r="D51" s="12">
        <v>0</v>
      </c>
      <c r="E51" s="28"/>
      <c r="F51" s="53">
        <f t="shared" si="7"/>
        <v>9498.42</v>
      </c>
      <c r="G51" s="58">
        <v>1819.71</v>
      </c>
      <c r="H51" s="44">
        <f t="shared" si="4"/>
        <v>7678.71</v>
      </c>
      <c r="I51" s="17">
        <v>309.23</v>
      </c>
      <c r="J51" s="13">
        <f t="shared" si="5"/>
        <v>3710.76</v>
      </c>
      <c r="K51" s="13">
        <v>195.61</v>
      </c>
    </row>
    <row r="52" spans="1:11" ht="12.75">
      <c r="A52" s="20" t="s">
        <v>52</v>
      </c>
      <c r="B52" s="53">
        <v>-16650.64</v>
      </c>
      <c r="C52" s="12">
        <f t="shared" si="6"/>
        <v>11418</v>
      </c>
      <c r="D52" s="12">
        <v>937.26</v>
      </c>
      <c r="E52" s="27" t="s">
        <v>197</v>
      </c>
      <c r="F52" s="53">
        <f t="shared" si="7"/>
        <v>-6169.9</v>
      </c>
      <c r="G52" s="58">
        <v>32546.22</v>
      </c>
      <c r="H52" s="44">
        <f t="shared" si="4"/>
        <v>-38716.12</v>
      </c>
      <c r="I52" s="17">
        <v>3806</v>
      </c>
      <c r="J52" s="13">
        <f t="shared" si="5"/>
        <v>45672</v>
      </c>
      <c r="K52" s="13">
        <v>2394.02</v>
      </c>
    </row>
    <row r="53" spans="1:11" ht="12.75">
      <c r="A53" s="20" t="s">
        <v>53</v>
      </c>
      <c r="B53" s="53">
        <v>9823.74</v>
      </c>
      <c r="C53" s="12">
        <f t="shared" si="6"/>
        <v>7783.5</v>
      </c>
      <c r="D53" s="12">
        <v>567.66</v>
      </c>
      <c r="E53" s="27"/>
      <c r="F53" s="53">
        <f t="shared" si="7"/>
        <v>17039.579999999998</v>
      </c>
      <c r="G53" s="58">
        <v>45011.01</v>
      </c>
      <c r="H53" s="44">
        <f t="shared" si="4"/>
        <v>-27971.430000000004</v>
      </c>
      <c r="I53" s="17">
        <v>2594.5</v>
      </c>
      <c r="J53" s="13">
        <f t="shared" si="5"/>
        <v>31134</v>
      </c>
      <c r="K53" s="13">
        <v>1650.78</v>
      </c>
    </row>
    <row r="54" spans="1:11" ht="12.75">
      <c r="A54" s="20" t="s">
        <v>54</v>
      </c>
      <c r="B54" s="53">
        <v>42768.6</v>
      </c>
      <c r="C54" s="12">
        <f t="shared" si="6"/>
        <v>8714.16</v>
      </c>
      <c r="D54" s="12">
        <v>8724.98</v>
      </c>
      <c r="E54" s="27" t="s">
        <v>198</v>
      </c>
      <c r="F54" s="53">
        <f t="shared" si="7"/>
        <v>42757.78</v>
      </c>
      <c r="G54" s="58">
        <v>45917.09</v>
      </c>
      <c r="H54" s="44">
        <f t="shared" si="4"/>
        <v>-3159.3099999999977</v>
      </c>
      <c r="I54" s="17">
        <v>2904.72</v>
      </c>
      <c r="J54" s="13">
        <f t="shared" si="5"/>
        <v>34856.64</v>
      </c>
      <c r="K54" s="13">
        <v>1825.86</v>
      </c>
    </row>
    <row r="55" spans="1:11" ht="12.75">
      <c r="A55" s="20" t="s">
        <v>55</v>
      </c>
      <c r="B55" s="53">
        <v>19403.64</v>
      </c>
      <c r="C55" s="12">
        <f t="shared" si="6"/>
        <v>5751.6</v>
      </c>
      <c r="D55" s="12">
        <v>4987.27</v>
      </c>
      <c r="E55" s="27" t="s">
        <v>199</v>
      </c>
      <c r="F55" s="53">
        <f t="shared" si="7"/>
        <v>20167.969999999998</v>
      </c>
      <c r="G55" s="58">
        <v>69449.99</v>
      </c>
      <c r="H55" s="44">
        <f t="shared" si="4"/>
        <v>-49282.020000000004</v>
      </c>
      <c r="I55" s="17">
        <v>1917.2</v>
      </c>
      <c r="J55" s="13">
        <f t="shared" si="5"/>
        <v>23006.4</v>
      </c>
      <c r="K55" s="13">
        <v>1207.23</v>
      </c>
    </row>
    <row r="56" spans="1:11" ht="12.75">
      <c r="A56" s="22" t="s">
        <v>56</v>
      </c>
      <c r="B56" s="53">
        <v>26876.83</v>
      </c>
      <c r="C56" s="12">
        <f t="shared" si="6"/>
        <v>0</v>
      </c>
      <c r="D56" s="12">
        <v>0</v>
      </c>
      <c r="E56" s="30"/>
      <c r="F56" s="53">
        <f t="shared" si="7"/>
        <v>26876.83</v>
      </c>
      <c r="G56" s="58">
        <v>4213.1</v>
      </c>
      <c r="H56" s="44">
        <f t="shared" si="4"/>
        <v>22663.730000000003</v>
      </c>
      <c r="I56" s="17">
        <v>0</v>
      </c>
      <c r="J56" s="13">
        <f t="shared" si="5"/>
        <v>0</v>
      </c>
      <c r="K56" s="13">
        <v>1207.23</v>
      </c>
    </row>
    <row r="57" spans="1:11" ht="12.75">
      <c r="A57" s="20" t="s">
        <v>57</v>
      </c>
      <c r="B57" s="53">
        <v>17157.18</v>
      </c>
      <c r="C57" s="12">
        <f t="shared" si="6"/>
        <v>2317.77</v>
      </c>
      <c r="D57" s="12">
        <v>0</v>
      </c>
      <c r="E57" s="27"/>
      <c r="F57" s="53">
        <f t="shared" si="7"/>
        <v>19474.95</v>
      </c>
      <c r="G57" s="58">
        <v>2171.05</v>
      </c>
      <c r="H57" s="44">
        <f t="shared" si="4"/>
        <v>17303.9</v>
      </c>
      <c r="I57" s="17">
        <v>772.59</v>
      </c>
      <c r="J57" s="13">
        <f t="shared" si="5"/>
        <v>9271.08</v>
      </c>
      <c r="K57" s="13">
        <v>559.95</v>
      </c>
    </row>
    <row r="58" spans="1:11" ht="12.75">
      <c r="A58" s="20" t="s">
        <v>58</v>
      </c>
      <c r="B58" s="53">
        <v>61735.63</v>
      </c>
      <c r="C58" s="12">
        <f t="shared" si="6"/>
        <v>11025.06</v>
      </c>
      <c r="D58" s="12">
        <v>1641.39</v>
      </c>
      <c r="E58" s="30" t="s">
        <v>200</v>
      </c>
      <c r="F58" s="53">
        <f t="shared" si="7"/>
        <v>71119.3</v>
      </c>
      <c r="G58" s="58">
        <v>29049.05</v>
      </c>
      <c r="H58" s="44">
        <f t="shared" si="4"/>
        <v>42070.25</v>
      </c>
      <c r="I58" s="17">
        <v>3675.02</v>
      </c>
      <c r="J58" s="13">
        <f t="shared" si="5"/>
        <v>44100.24</v>
      </c>
      <c r="K58" s="13">
        <v>2348.48</v>
      </c>
    </row>
    <row r="59" spans="1:11" ht="12.75">
      <c r="A59" s="20" t="s">
        <v>59</v>
      </c>
      <c r="B59" s="53">
        <v>3972.66</v>
      </c>
      <c r="C59" s="12">
        <f t="shared" si="6"/>
        <v>6171.719999999999</v>
      </c>
      <c r="D59" s="12">
        <v>826.6</v>
      </c>
      <c r="E59" s="27" t="s">
        <v>201</v>
      </c>
      <c r="F59" s="53">
        <f t="shared" si="7"/>
        <v>9317.779999999999</v>
      </c>
      <c r="G59" s="58">
        <v>14918.91</v>
      </c>
      <c r="H59" s="44">
        <f t="shared" si="4"/>
        <v>-5601.130000000001</v>
      </c>
      <c r="I59" s="17">
        <v>2057.24</v>
      </c>
      <c r="J59" s="13">
        <f t="shared" si="5"/>
        <v>24686.879999999997</v>
      </c>
      <c r="K59" s="13">
        <v>1301.88</v>
      </c>
    </row>
    <row r="60" spans="1:11" ht="12.75">
      <c r="A60" s="63" t="s">
        <v>60</v>
      </c>
      <c r="B60" s="53">
        <v>6308.83</v>
      </c>
      <c r="C60" s="12">
        <f t="shared" si="6"/>
        <v>8300.01</v>
      </c>
      <c r="D60" s="12">
        <v>3426.4</v>
      </c>
      <c r="E60" s="27" t="s">
        <v>202</v>
      </c>
      <c r="F60" s="53">
        <f t="shared" si="7"/>
        <v>11182.44</v>
      </c>
      <c r="G60" s="58">
        <v>53222.84</v>
      </c>
      <c r="H60" s="44">
        <f t="shared" si="4"/>
        <v>-42040.399999999994</v>
      </c>
      <c r="I60" s="17">
        <v>2766.67</v>
      </c>
      <c r="J60" s="13">
        <f t="shared" si="5"/>
        <v>33200.04</v>
      </c>
      <c r="K60" s="13">
        <v>1750.14</v>
      </c>
    </row>
    <row r="61" spans="1:11" ht="12.75">
      <c r="A61" s="20" t="s">
        <v>61</v>
      </c>
      <c r="B61" s="53">
        <v>763.4</v>
      </c>
      <c r="C61" s="12">
        <f t="shared" si="6"/>
        <v>590.13</v>
      </c>
      <c r="D61" s="12">
        <v>0</v>
      </c>
      <c r="E61" s="28"/>
      <c r="F61" s="53">
        <f t="shared" si="7"/>
        <v>1353.53</v>
      </c>
      <c r="G61" s="61"/>
      <c r="H61" s="44">
        <f t="shared" si="4"/>
        <v>1353.53</v>
      </c>
      <c r="I61" s="17">
        <v>196.71</v>
      </c>
      <c r="J61" s="13">
        <f t="shared" si="5"/>
        <v>2360.52</v>
      </c>
      <c r="K61" s="13">
        <v>124.43</v>
      </c>
    </row>
    <row r="62" spans="1:11" ht="12.75">
      <c r="A62" s="20" t="s">
        <v>62</v>
      </c>
      <c r="B62" s="53">
        <v>8559.67</v>
      </c>
      <c r="C62" s="12">
        <f t="shared" si="6"/>
        <v>926.49</v>
      </c>
      <c r="D62" s="12">
        <v>0</v>
      </c>
      <c r="E62" s="28"/>
      <c r="F62" s="53">
        <f t="shared" si="7"/>
        <v>9486.16</v>
      </c>
      <c r="G62" s="61"/>
      <c r="H62" s="44">
        <f t="shared" si="4"/>
        <v>9486.16</v>
      </c>
      <c r="I62" s="17">
        <v>308.83</v>
      </c>
      <c r="J62" s="13">
        <f t="shared" si="5"/>
        <v>3705.96</v>
      </c>
      <c r="K62" s="13">
        <v>195.36</v>
      </c>
    </row>
    <row r="63" spans="1:11" ht="12.75">
      <c r="A63" s="20" t="s">
        <v>63</v>
      </c>
      <c r="B63" s="53">
        <v>3236.38</v>
      </c>
      <c r="C63" s="12">
        <f t="shared" si="6"/>
        <v>926.49</v>
      </c>
      <c r="D63" s="12">
        <v>0</v>
      </c>
      <c r="E63" s="30"/>
      <c r="F63" s="53">
        <f t="shared" si="7"/>
        <v>4162.87</v>
      </c>
      <c r="G63" s="58">
        <v>1307.58</v>
      </c>
      <c r="H63" s="44">
        <f t="shared" si="4"/>
        <v>2855.29</v>
      </c>
      <c r="I63" s="17">
        <v>308.83</v>
      </c>
      <c r="J63" s="13">
        <f t="shared" si="5"/>
        <v>3705.96</v>
      </c>
      <c r="K63" s="13">
        <v>195.36</v>
      </c>
    </row>
    <row r="64" spans="1:11" ht="12.75">
      <c r="A64" s="22" t="s">
        <v>64</v>
      </c>
      <c r="B64" s="53">
        <v>4614.31</v>
      </c>
      <c r="C64" s="12">
        <f t="shared" si="6"/>
        <v>0</v>
      </c>
      <c r="D64" s="12">
        <v>0</v>
      </c>
      <c r="E64" s="28"/>
      <c r="F64" s="53">
        <f t="shared" si="7"/>
        <v>4614.31</v>
      </c>
      <c r="G64" s="58">
        <v>196.16</v>
      </c>
      <c r="H64" s="44">
        <f t="shared" si="4"/>
        <v>4418.150000000001</v>
      </c>
      <c r="I64" s="17"/>
      <c r="J64" s="13">
        <f t="shared" si="5"/>
        <v>0</v>
      </c>
      <c r="K64" s="13">
        <v>194.35</v>
      </c>
    </row>
    <row r="65" spans="1:11" ht="12.75">
      <c r="A65" s="20" t="s">
        <v>65</v>
      </c>
      <c r="B65" s="53">
        <v>9562.13</v>
      </c>
      <c r="C65" s="12">
        <f t="shared" si="6"/>
        <v>2466.93</v>
      </c>
      <c r="D65" s="12">
        <v>0</v>
      </c>
      <c r="E65" s="27"/>
      <c r="F65" s="53">
        <f t="shared" si="7"/>
        <v>12029.06</v>
      </c>
      <c r="G65" s="58">
        <v>1937.92</v>
      </c>
      <c r="H65" s="44">
        <f t="shared" si="4"/>
        <v>10091.14</v>
      </c>
      <c r="I65" s="17">
        <v>822.31</v>
      </c>
      <c r="J65" s="13">
        <f t="shared" si="5"/>
        <v>9867.72</v>
      </c>
      <c r="K65" s="13">
        <v>521.96</v>
      </c>
    </row>
    <row r="66" spans="1:11" ht="12.75">
      <c r="A66" s="23" t="s">
        <v>66</v>
      </c>
      <c r="B66" s="53">
        <v>-11738.37</v>
      </c>
      <c r="C66" s="12">
        <f t="shared" si="6"/>
        <v>6028.08</v>
      </c>
      <c r="D66" s="12">
        <v>567.66</v>
      </c>
      <c r="E66" s="27"/>
      <c r="F66" s="53">
        <f t="shared" si="7"/>
        <v>-6277.950000000001</v>
      </c>
      <c r="G66" s="58">
        <v>46681.73</v>
      </c>
      <c r="H66" s="44">
        <f t="shared" si="4"/>
        <v>-52959.68000000001</v>
      </c>
      <c r="I66" s="17">
        <v>2009.36</v>
      </c>
      <c r="J66" s="13">
        <f t="shared" si="5"/>
        <v>24112.32</v>
      </c>
      <c r="K66" s="13">
        <v>1273.86</v>
      </c>
    </row>
    <row r="67" spans="1:11" ht="12.75">
      <c r="A67" s="20" t="s">
        <v>67</v>
      </c>
      <c r="B67" s="53">
        <v>-65257.49</v>
      </c>
      <c r="C67" s="12">
        <f t="shared" si="6"/>
        <v>6321.36</v>
      </c>
      <c r="D67" s="12">
        <v>567.66</v>
      </c>
      <c r="E67" s="27"/>
      <c r="F67" s="53">
        <f t="shared" si="7"/>
        <v>-59503.79</v>
      </c>
      <c r="G67" s="58">
        <v>18763.95</v>
      </c>
      <c r="H67" s="44">
        <f t="shared" si="4"/>
        <v>-78267.74</v>
      </c>
      <c r="I67" s="17">
        <v>2107.12</v>
      </c>
      <c r="J67" s="13">
        <f t="shared" si="5"/>
        <v>25285.44</v>
      </c>
      <c r="K67" s="13">
        <v>1329.14</v>
      </c>
    </row>
    <row r="68" spans="1:11" ht="12.75">
      <c r="A68" s="20" t="s">
        <v>68</v>
      </c>
      <c r="B68" s="53">
        <v>115211.05</v>
      </c>
      <c r="C68" s="12">
        <f t="shared" si="6"/>
        <v>14296.439999999999</v>
      </c>
      <c r="D68" s="12">
        <v>567.66</v>
      </c>
      <c r="E68" s="27"/>
      <c r="F68" s="53">
        <f t="shared" si="7"/>
        <v>128939.83</v>
      </c>
      <c r="G68" s="58">
        <v>16962.76</v>
      </c>
      <c r="H68" s="44">
        <f t="shared" si="4"/>
        <v>111977.07</v>
      </c>
      <c r="I68" s="17">
        <v>4765.48</v>
      </c>
      <c r="J68" s="13">
        <f t="shared" si="5"/>
        <v>57185.759999999995</v>
      </c>
      <c r="K68" s="13">
        <v>2979.7</v>
      </c>
    </row>
    <row r="69" spans="1:11" ht="12.75">
      <c r="A69" s="20" t="s">
        <v>69</v>
      </c>
      <c r="B69" s="53">
        <v>6757.05</v>
      </c>
      <c r="C69" s="12">
        <f t="shared" si="6"/>
        <v>731.37</v>
      </c>
      <c r="D69" s="12">
        <v>0</v>
      </c>
      <c r="E69" s="28"/>
      <c r="F69" s="53">
        <f t="shared" si="7"/>
        <v>7488.42</v>
      </c>
      <c r="G69" s="58">
        <v>886.95</v>
      </c>
      <c r="H69" s="44">
        <f t="shared" si="4"/>
        <v>6601.47</v>
      </c>
      <c r="I69" s="17">
        <v>243.79</v>
      </c>
      <c r="J69" s="13">
        <f t="shared" si="5"/>
        <v>2925.48</v>
      </c>
      <c r="K69" s="13">
        <v>154.22</v>
      </c>
    </row>
    <row r="70" spans="1:11" ht="12.75">
      <c r="A70" s="20" t="s">
        <v>70</v>
      </c>
      <c r="B70" s="53">
        <v>3779.93</v>
      </c>
      <c r="C70" s="12">
        <f t="shared" si="6"/>
        <v>6336.539999999999</v>
      </c>
      <c r="D70" s="12">
        <v>567.66</v>
      </c>
      <c r="E70" s="27"/>
      <c r="F70" s="53">
        <f t="shared" si="7"/>
        <v>9548.81</v>
      </c>
      <c r="G70" s="58">
        <v>59453.74</v>
      </c>
      <c r="H70" s="44">
        <f aca="true" t="shared" si="8" ref="H70:H101">F70-G70</f>
        <v>-49904.93</v>
      </c>
      <c r="I70" s="17">
        <v>2112.18</v>
      </c>
      <c r="J70" s="13">
        <f aca="true" t="shared" si="9" ref="J70:J101">12*I70</f>
        <v>25346.159999999996</v>
      </c>
      <c r="K70" s="13">
        <v>1364.07</v>
      </c>
    </row>
    <row r="71" spans="1:11" ht="12.75">
      <c r="A71" s="20"/>
      <c r="B71" s="53"/>
      <c r="C71" s="12">
        <f aca="true" t="shared" si="10" ref="C71:C90">3*I71</f>
        <v>0</v>
      </c>
      <c r="D71" s="12"/>
      <c r="E71" s="28"/>
      <c r="F71" s="53">
        <f t="shared" si="7"/>
        <v>0</v>
      </c>
      <c r="G71" s="58"/>
      <c r="H71" s="44">
        <f t="shared" si="8"/>
        <v>0</v>
      </c>
      <c r="I71" s="17"/>
      <c r="J71" s="13">
        <f t="shared" si="9"/>
        <v>0</v>
      </c>
      <c r="K71" s="13"/>
    </row>
    <row r="72" spans="1:11" ht="12.75">
      <c r="A72" s="24" t="s">
        <v>71</v>
      </c>
      <c r="B72" s="53">
        <v>138542.95</v>
      </c>
      <c r="C72" s="12">
        <f t="shared" si="10"/>
        <v>14730.150000000001</v>
      </c>
      <c r="D72" s="12">
        <v>26876.87</v>
      </c>
      <c r="E72" s="27" t="s">
        <v>203</v>
      </c>
      <c r="F72" s="53">
        <f t="shared" si="7"/>
        <v>126396.23000000001</v>
      </c>
      <c r="G72" s="58">
        <v>45804.14</v>
      </c>
      <c r="H72" s="44">
        <f t="shared" si="8"/>
        <v>80592.09000000001</v>
      </c>
      <c r="I72" s="17">
        <v>4910.05</v>
      </c>
      <c r="J72" s="13">
        <f t="shared" si="9"/>
        <v>58920.600000000006</v>
      </c>
      <c r="K72" s="13">
        <v>3227.1</v>
      </c>
    </row>
    <row r="73" spans="1:11" ht="12.75">
      <c r="A73" s="25" t="s">
        <v>72</v>
      </c>
      <c r="B73" s="53">
        <v>24317.66</v>
      </c>
      <c r="C73" s="12">
        <f t="shared" si="10"/>
        <v>3559.0199999999995</v>
      </c>
      <c r="D73" s="65">
        <v>2663.76</v>
      </c>
      <c r="E73" s="27" t="s">
        <v>204</v>
      </c>
      <c r="F73" s="53">
        <f t="shared" si="7"/>
        <v>25212.92</v>
      </c>
      <c r="G73" s="58">
        <v>2670.44</v>
      </c>
      <c r="H73" s="44">
        <f t="shared" si="8"/>
        <v>22542.48</v>
      </c>
      <c r="I73" s="17">
        <v>1186.34</v>
      </c>
      <c r="J73" s="13">
        <f t="shared" si="9"/>
        <v>14236.079999999998</v>
      </c>
      <c r="K73" s="13">
        <v>779.71</v>
      </c>
    </row>
    <row r="74" spans="1:11" ht="12.75">
      <c r="A74" s="25" t="s">
        <v>73</v>
      </c>
      <c r="B74" s="53">
        <v>22331.97</v>
      </c>
      <c r="C74" s="12">
        <f t="shared" si="10"/>
        <v>5594.91</v>
      </c>
      <c r="D74" s="65">
        <v>3315.55</v>
      </c>
      <c r="E74" s="27" t="s">
        <v>205</v>
      </c>
      <c r="F74" s="53">
        <f t="shared" si="7"/>
        <v>24611.33</v>
      </c>
      <c r="G74" s="64">
        <v>14178.85</v>
      </c>
      <c r="H74" s="44">
        <f t="shared" si="8"/>
        <v>10432.480000000001</v>
      </c>
      <c r="I74" s="17">
        <v>1864.97</v>
      </c>
      <c r="J74" s="13">
        <f t="shared" si="9"/>
        <v>22379.64</v>
      </c>
      <c r="K74" s="13">
        <v>1225.74</v>
      </c>
    </row>
    <row r="75" spans="1:11" ht="33.75">
      <c r="A75" s="67" t="s">
        <v>74</v>
      </c>
      <c r="B75" s="53">
        <v>337999.77</v>
      </c>
      <c r="C75" s="12">
        <f t="shared" si="10"/>
        <v>39748.47</v>
      </c>
      <c r="D75" s="12">
        <v>105389.13</v>
      </c>
      <c r="E75" s="27" t="s">
        <v>206</v>
      </c>
      <c r="F75" s="53">
        <f t="shared" si="7"/>
        <v>272359.11</v>
      </c>
      <c r="G75" s="58">
        <v>184174.33</v>
      </c>
      <c r="H75" s="44">
        <f t="shared" si="8"/>
        <v>88184.78</v>
      </c>
      <c r="I75" s="17">
        <v>13249.49</v>
      </c>
      <c r="J75" s="13">
        <f t="shared" si="9"/>
        <v>158993.88</v>
      </c>
      <c r="K75" s="13">
        <v>8708.15</v>
      </c>
    </row>
    <row r="76" spans="1:11" ht="12.75">
      <c r="A76" s="25" t="s">
        <v>5</v>
      </c>
      <c r="B76" s="53">
        <v>74881.7</v>
      </c>
      <c r="C76" s="12">
        <f t="shared" si="10"/>
        <v>9067.32</v>
      </c>
      <c r="D76" s="65">
        <v>14962.52</v>
      </c>
      <c r="E76" s="27" t="s">
        <v>207</v>
      </c>
      <c r="F76" s="53">
        <f t="shared" si="7"/>
        <v>68986.49999999999</v>
      </c>
      <c r="G76" s="58">
        <v>12174.11</v>
      </c>
      <c r="H76" s="44">
        <f t="shared" si="8"/>
        <v>56812.389999999985</v>
      </c>
      <c r="I76" s="17">
        <v>3022.44</v>
      </c>
      <c r="J76" s="13">
        <f t="shared" si="9"/>
        <v>36269.28</v>
      </c>
      <c r="K76" s="13">
        <v>3227.1</v>
      </c>
    </row>
    <row r="77" spans="1:11" ht="22.5">
      <c r="A77" s="25" t="s">
        <v>4</v>
      </c>
      <c r="B77" s="53">
        <v>92729.48</v>
      </c>
      <c r="C77" s="12">
        <f t="shared" si="10"/>
        <v>14511.119999999999</v>
      </c>
      <c r="D77" s="65">
        <v>36643.55</v>
      </c>
      <c r="E77" s="27" t="s">
        <v>208</v>
      </c>
      <c r="F77" s="53">
        <f t="shared" si="7"/>
        <v>70597.04999999999</v>
      </c>
      <c r="G77" s="58">
        <v>21836.51</v>
      </c>
      <c r="H77" s="44">
        <f t="shared" si="8"/>
        <v>48760.53999999999</v>
      </c>
      <c r="I77" s="17">
        <v>4837.04</v>
      </c>
      <c r="J77" s="13">
        <f t="shared" si="9"/>
        <v>58044.479999999996</v>
      </c>
      <c r="K77" s="13">
        <v>3179.11</v>
      </c>
    </row>
    <row r="78" spans="1:11" ht="12.75">
      <c r="A78" s="24" t="s">
        <v>75</v>
      </c>
      <c r="B78" s="53">
        <v>42816.67</v>
      </c>
      <c r="C78" s="12">
        <f t="shared" si="10"/>
        <v>8450.73</v>
      </c>
      <c r="D78" s="12">
        <v>1595.19</v>
      </c>
      <c r="E78" s="27" t="s">
        <v>182</v>
      </c>
      <c r="F78" s="53">
        <f t="shared" si="7"/>
        <v>49672.20999999999</v>
      </c>
      <c r="G78" s="58">
        <v>14419.57</v>
      </c>
      <c r="H78" s="44">
        <f t="shared" si="8"/>
        <v>35252.63999999999</v>
      </c>
      <c r="I78" s="17">
        <v>2816.91</v>
      </c>
      <c r="J78" s="13">
        <f t="shared" si="9"/>
        <v>33802.92</v>
      </c>
      <c r="K78" s="13">
        <v>1851.11</v>
      </c>
    </row>
    <row r="79" spans="1:11" ht="22.5">
      <c r="A79" s="24" t="s">
        <v>76</v>
      </c>
      <c r="B79" s="53">
        <v>71012.56</v>
      </c>
      <c r="C79" s="12">
        <f t="shared" si="10"/>
        <v>12283.650000000001</v>
      </c>
      <c r="D79" s="12">
        <v>196.6</v>
      </c>
      <c r="E79" s="27" t="s">
        <v>209</v>
      </c>
      <c r="F79" s="53">
        <f t="shared" si="7"/>
        <v>83099.60999999999</v>
      </c>
      <c r="G79" s="58">
        <v>30181.41</v>
      </c>
      <c r="H79" s="44">
        <f t="shared" si="8"/>
        <v>52918.19999999998</v>
      </c>
      <c r="I79" s="17">
        <v>4094.55</v>
      </c>
      <c r="J79" s="13">
        <f t="shared" si="9"/>
        <v>49134.600000000006</v>
      </c>
      <c r="K79" s="13">
        <v>2352.83</v>
      </c>
    </row>
    <row r="80" spans="1:11" ht="12.75">
      <c r="A80" s="24" t="s">
        <v>77</v>
      </c>
      <c r="B80" s="53">
        <v>90638.61</v>
      </c>
      <c r="C80" s="12">
        <f t="shared" si="10"/>
        <v>10397.22</v>
      </c>
      <c r="D80" s="12">
        <v>1388</v>
      </c>
      <c r="E80" s="30" t="s">
        <v>210</v>
      </c>
      <c r="F80" s="53">
        <f t="shared" si="7"/>
        <v>99647.83</v>
      </c>
      <c r="G80" s="58">
        <v>20104.41</v>
      </c>
      <c r="H80" s="44">
        <f t="shared" si="8"/>
        <v>79543.42</v>
      </c>
      <c r="I80" s="17">
        <v>3465.74</v>
      </c>
      <c r="J80" s="13">
        <f t="shared" si="9"/>
        <v>41588.88</v>
      </c>
      <c r="K80" s="13">
        <v>2277.48</v>
      </c>
    </row>
    <row r="81" spans="1:11" ht="12.75">
      <c r="A81" s="24" t="s">
        <v>78</v>
      </c>
      <c r="B81" s="53">
        <v>63720.08</v>
      </c>
      <c r="C81" s="12">
        <f t="shared" si="10"/>
        <v>8341.53</v>
      </c>
      <c r="D81" s="12">
        <v>759.19</v>
      </c>
      <c r="E81" s="30" t="s">
        <v>211</v>
      </c>
      <c r="F81" s="53">
        <f t="shared" si="7"/>
        <v>71302.42</v>
      </c>
      <c r="G81" s="58">
        <v>17568.87</v>
      </c>
      <c r="H81" s="44">
        <f t="shared" si="8"/>
        <v>53733.55</v>
      </c>
      <c r="I81" s="17">
        <v>2780.51</v>
      </c>
      <c r="J81" s="13">
        <f t="shared" si="9"/>
        <v>33366.12</v>
      </c>
      <c r="K81" s="13">
        <v>1827.19</v>
      </c>
    </row>
    <row r="82" spans="1:11" ht="12.75">
      <c r="A82" s="24" t="s">
        <v>79</v>
      </c>
      <c r="B82" s="53">
        <v>79708.19</v>
      </c>
      <c r="C82" s="12">
        <f t="shared" si="10"/>
        <v>8516.25</v>
      </c>
      <c r="D82" s="12">
        <v>567.66</v>
      </c>
      <c r="E82" s="27"/>
      <c r="F82" s="53">
        <f t="shared" si="7"/>
        <v>87656.78</v>
      </c>
      <c r="G82" s="58">
        <v>10491.26</v>
      </c>
      <c r="H82" s="44">
        <f t="shared" si="8"/>
        <v>77165.52</v>
      </c>
      <c r="I82" s="17">
        <v>2838.75</v>
      </c>
      <c r="J82" s="13">
        <f t="shared" si="9"/>
        <v>34065</v>
      </c>
      <c r="K82" s="13">
        <v>1865.46</v>
      </c>
    </row>
    <row r="83" spans="1:11" ht="22.5">
      <c r="A83" s="24" t="s">
        <v>80</v>
      </c>
      <c r="B83" s="53">
        <v>27109.6</v>
      </c>
      <c r="C83" s="12">
        <f t="shared" si="10"/>
        <v>8120.400000000001</v>
      </c>
      <c r="D83" s="12">
        <v>2953.39</v>
      </c>
      <c r="E83" s="27" t="s">
        <v>212</v>
      </c>
      <c r="F83" s="53">
        <f t="shared" si="7"/>
        <v>32276.61</v>
      </c>
      <c r="G83" s="58">
        <v>24695.26</v>
      </c>
      <c r="H83" s="44">
        <f t="shared" si="8"/>
        <v>7581.350000000002</v>
      </c>
      <c r="I83" s="17">
        <v>2706.8</v>
      </c>
      <c r="J83" s="13">
        <f t="shared" si="9"/>
        <v>32481.600000000002</v>
      </c>
      <c r="K83" s="13">
        <v>1778.75</v>
      </c>
    </row>
    <row r="84" spans="1:11" ht="12.75">
      <c r="A84" s="24" t="s">
        <v>3</v>
      </c>
      <c r="B84" s="53">
        <v>-73864.09</v>
      </c>
      <c r="C84" s="12">
        <f t="shared" si="10"/>
        <v>2696.9700000000003</v>
      </c>
      <c r="D84" s="12">
        <v>567.66</v>
      </c>
      <c r="E84" s="27"/>
      <c r="F84" s="53">
        <f t="shared" si="7"/>
        <v>-71734.78</v>
      </c>
      <c r="G84" s="58">
        <v>19022.92</v>
      </c>
      <c r="H84" s="44">
        <f t="shared" si="8"/>
        <v>-90757.7</v>
      </c>
      <c r="I84" s="17">
        <v>898.99</v>
      </c>
      <c r="J84" s="13">
        <f t="shared" si="9"/>
        <v>10787.880000000001</v>
      </c>
      <c r="K84" s="13">
        <v>474.4</v>
      </c>
    </row>
    <row r="85" spans="1:11" ht="12.75">
      <c r="A85" s="20"/>
      <c r="B85" s="53"/>
      <c r="C85" s="12">
        <f t="shared" si="10"/>
        <v>0</v>
      </c>
      <c r="D85" s="12"/>
      <c r="E85" s="28"/>
      <c r="F85" s="53">
        <f t="shared" si="7"/>
        <v>0</v>
      </c>
      <c r="G85" s="58"/>
      <c r="H85" s="44">
        <f t="shared" si="8"/>
        <v>0</v>
      </c>
      <c r="I85" s="17"/>
      <c r="J85" s="13">
        <f t="shared" si="9"/>
        <v>0</v>
      </c>
      <c r="K85" s="13"/>
    </row>
    <row r="86" spans="1:11" ht="12.75">
      <c r="A86" s="24" t="s">
        <v>81</v>
      </c>
      <c r="B86" s="53">
        <v>33382.86</v>
      </c>
      <c r="C86" s="12">
        <f t="shared" si="10"/>
        <v>14217.18</v>
      </c>
      <c r="D86" s="12">
        <v>5242.42</v>
      </c>
      <c r="E86" s="27" t="s">
        <v>213</v>
      </c>
      <c r="F86" s="53">
        <f t="shared" si="7"/>
        <v>42357.62</v>
      </c>
      <c r="G86" s="58">
        <v>74742.67</v>
      </c>
      <c r="H86" s="44">
        <f t="shared" si="8"/>
        <v>-32385.049999999996</v>
      </c>
      <c r="I86" s="17">
        <v>4739.06</v>
      </c>
      <c r="J86" s="13">
        <f t="shared" si="9"/>
        <v>56868.72</v>
      </c>
      <c r="K86" s="13">
        <v>3010.99</v>
      </c>
    </row>
    <row r="87" spans="1:11" ht="12.75">
      <c r="A87" s="20" t="s">
        <v>82</v>
      </c>
      <c r="B87" s="53">
        <v>10033.07</v>
      </c>
      <c r="C87" s="12">
        <f t="shared" si="10"/>
        <v>1357.5</v>
      </c>
      <c r="D87" s="12">
        <v>0</v>
      </c>
      <c r="E87" s="35"/>
      <c r="F87" s="53">
        <f t="shared" si="7"/>
        <v>11390.57</v>
      </c>
      <c r="G87" s="58">
        <v>1260.29</v>
      </c>
      <c r="H87" s="44">
        <f t="shared" si="8"/>
        <v>10130.279999999999</v>
      </c>
      <c r="I87" s="17">
        <v>452.5</v>
      </c>
      <c r="J87" s="13">
        <f t="shared" si="9"/>
        <v>5430</v>
      </c>
      <c r="K87" s="13">
        <v>249.78</v>
      </c>
    </row>
    <row r="88" spans="1:11" ht="12.75">
      <c r="A88" s="20" t="s">
        <v>83</v>
      </c>
      <c r="B88" s="53">
        <v>4692.38</v>
      </c>
      <c r="C88" s="12">
        <f t="shared" si="10"/>
        <v>506.93999999999994</v>
      </c>
      <c r="D88" s="12">
        <v>0</v>
      </c>
      <c r="E88" s="28"/>
      <c r="F88" s="53">
        <f t="shared" si="7"/>
        <v>5199.32</v>
      </c>
      <c r="G88" s="58">
        <v>2079.12</v>
      </c>
      <c r="H88" s="44">
        <f t="shared" si="8"/>
        <v>3120.2</v>
      </c>
      <c r="I88" s="17">
        <v>168.98</v>
      </c>
      <c r="J88" s="13">
        <f t="shared" si="9"/>
        <v>2027.7599999999998</v>
      </c>
      <c r="K88" s="13">
        <v>107.11</v>
      </c>
    </row>
    <row r="89" spans="1:11" ht="12.75">
      <c r="A89" s="20" t="s">
        <v>84</v>
      </c>
      <c r="B89" s="53">
        <v>-305.24</v>
      </c>
      <c r="C89" s="12">
        <f t="shared" si="10"/>
        <v>442.5</v>
      </c>
      <c r="D89" s="12">
        <v>0</v>
      </c>
      <c r="E89" s="27"/>
      <c r="F89" s="53">
        <f t="shared" si="7"/>
        <v>137.26</v>
      </c>
      <c r="G89" s="58">
        <v>347.16</v>
      </c>
      <c r="H89" s="44">
        <f t="shared" si="8"/>
        <v>-209.90000000000003</v>
      </c>
      <c r="I89" s="17">
        <v>147.5</v>
      </c>
      <c r="J89" s="13">
        <f t="shared" si="9"/>
        <v>1770</v>
      </c>
      <c r="K89" s="13">
        <v>93.5</v>
      </c>
    </row>
    <row r="90" spans="1:11" ht="12.75">
      <c r="A90" s="8" t="s">
        <v>85</v>
      </c>
      <c r="B90" s="53">
        <v>8994.04</v>
      </c>
      <c r="C90" s="12">
        <f t="shared" si="10"/>
        <v>1348.02</v>
      </c>
      <c r="D90" s="12">
        <v>0</v>
      </c>
      <c r="E90" s="27"/>
      <c r="F90" s="53">
        <f t="shared" si="7"/>
        <v>10342.060000000001</v>
      </c>
      <c r="G90" s="58">
        <v>3396.13</v>
      </c>
      <c r="H90" s="44">
        <f t="shared" si="8"/>
        <v>6945.930000000001</v>
      </c>
      <c r="I90" s="17">
        <v>449.34</v>
      </c>
      <c r="J90" s="13">
        <f t="shared" si="9"/>
        <v>5392.08</v>
      </c>
      <c r="K90" s="13">
        <v>284.84</v>
      </c>
    </row>
    <row r="91" spans="1:11" ht="13.5" thickBot="1">
      <c r="A91" s="36"/>
      <c r="B91" s="54"/>
      <c r="C91" s="37"/>
      <c r="D91" s="37"/>
      <c r="E91" s="38"/>
      <c r="F91" s="54"/>
      <c r="G91" s="59"/>
      <c r="H91" s="45"/>
      <c r="I91" s="18"/>
      <c r="J91" s="1"/>
      <c r="K91" s="1"/>
    </row>
    <row r="92" spans="1:11" ht="13.5" thickBot="1">
      <c r="A92" s="39" t="s">
        <v>86</v>
      </c>
      <c r="B92" s="55">
        <f>SUM(B6:B91)</f>
        <v>1616963.0700000003</v>
      </c>
      <c r="C92" s="40">
        <f>SUM(C6:C91)</f>
        <v>469934.97000000003</v>
      </c>
      <c r="D92" s="40">
        <f>SUM(D6:D91)</f>
        <v>325110.89999999997</v>
      </c>
      <c r="E92" s="41"/>
      <c r="F92" s="55">
        <f aca="true" t="shared" si="11" ref="F92:K92">SUM(F6:F91)</f>
        <v>1761787.1200000006</v>
      </c>
      <c r="G92" s="55">
        <f t="shared" si="11"/>
        <v>1557988.4399999997</v>
      </c>
      <c r="H92" s="49">
        <f t="shared" si="11"/>
        <v>203798.67999999993</v>
      </c>
      <c r="I92" s="19">
        <f t="shared" si="11"/>
        <v>157011.27</v>
      </c>
      <c r="J92" s="10">
        <f t="shared" si="11"/>
        <v>1884135.24</v>
      </c>
      <c r="K92" s="10">
        <f t="shared" si="11"/>
        <v>102429.13000000003</v>
      </c>
    </row>
    <row r="93" spans="6:8" ht="12.75">
      <c r="F93" s="42"/>
      <c r="G93" s="42"/>
      <c r="H93" s="42"/>
    </row>
    <row r="94" spans="7:8" ht="12.75">
      <c r="G94" s="46"/>
      <c r="H94" s="46"/>
    </row>
    <row r="95" spans="7:8" ht="12.75">
      <c r="G95" s="46"/>
      <c r="H95" s="46"/>
    </row>
    <row r="96" spans="6:8" ht="12.75">
      <c r="F96" s="42"/>
      <c r="G96" s="42"/>
      <c r="H96" s="42"/>
    </row>
    <row r="97" spans="1:8" ht="12.75">
      <c r="A97" s="7"/>
      <c r="F97" s="42"/>
      <c r="G97" s="42"/>
      <c r="H97" s="42"/>
    </row>
    <row r="98" spans="6:8" ht="12.75">
      <c r="F98" s="42"/>
      <c r="G98" s="42"/>
      <c r="H98" s="42"/>
    </row>
    <row r="99" spans="6:8" ht="12.75">
      <c r="F99" s="42"/>
      <c r="G99" s="42"/>
      <c r="H99" s="42"/>
    </row>
    <row r="101" spans="1:25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 spans="1:25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  <row r="103" spans="1:25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</row>
    <row r="104" spans="1:25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</row>
    <row r="105" spans="1:25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</row>
    <row r="106" spans="1:25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1:25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1:25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1:25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</row>
    <row r="110" spans="1:25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</row>
    <row r="111" spans="1:25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 spans="1:25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</row>
    <row r="113" spans="1:25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 spans="1:25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 spans="1:25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 spans="1:25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</row>
    <row r="117" spans="1:25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</row>
    <row r="118" spans="1:25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</row>
    <row r="119" spans="1:25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</row>
    <row r="120" spans="1:25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 spans="1:25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</row>
    <row r="122" spans="1:25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</row>
    <row r="123" spans="1:25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</row>
    <row r="124" spans="1:25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</row>
    <row r="125" spans="1:25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spans="1:25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 spans="1:25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</row>
    <row r="128" spans="1:25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</row>
    <row r="129" spans="1:25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 spans="1:25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</row>
    <row r="131" spans="1:25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3" spans="1:25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</row>
    <row r="134" spans="1:25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 spans="1:25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</row>
    <row r="136" spans="1:25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</row>
    <row r="137" spans="1:25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</row>
    <row r="138" spans="1:25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</row>
    <row r="139" spans="1:25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25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1:25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25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 spans="1:25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</row>
    <row r="147" spans="1:25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25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1:25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1:25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5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1:25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1:25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25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1:25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1:25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1:25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1:25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1:25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1:25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1:25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1:25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1:25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25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1:25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1:25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1:25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1:25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25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1:25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1:25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1:25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25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1:25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1:25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1:25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1:25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1:25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1:25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1:25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1:25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1:25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1:25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1:25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1:25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1:25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1:25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1:25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1:25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1:25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1:25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1:25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1:25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1:25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1:25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1:25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1:25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1:25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1:25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1:25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1:25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1:25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1:25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1:25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1:25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1:25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1:25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1:25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1:25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1:25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1:25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1:25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1:25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1:25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1:25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1:25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1:25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1:25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1:25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1:25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1:25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1:25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1:25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1:25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1:25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1:25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1:25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1:25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1:25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1:25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1:25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1:25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1:25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1:25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1:25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1:25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1:25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1:25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1:25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1:25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1:25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1:25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1:25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1:25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1:25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  <row r="394" spans="1:25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</row>
    <row r="395" spans="1:25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</row>
    <row r="396" spans="1:25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</row>
    <row r="397" spans="1:25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</row>
    <row r="398" spans="1:25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</row>
    <row r="399" spans="1:25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</row>
    <row r="400" spans="1:25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</row>
    <row r="401" spans="1:25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</row>
    <row r="402" spans="1:25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</row>
    <row r="403" spans="1:25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</row>
    <row r="404" spans="1:25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</row>
    <row r="405" spans="1:25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</row>
    <row r="406" spans="1:25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</row>
    <row r="407" spans="1:25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</row>
    <row r="408" spans="1:25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</row>
    <row r="409" spans="1:25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</row>
    <row r="410" spans="1:25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</row>
    <row r="411" spans="1:25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</row>
    <row r="412" spans="1:25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</row>
    <row r="413" spans="1:25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</row>
    <row r="414" spans="1:25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</row>
    <row r="415" spans="1:25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</row>
    <row r="416" spans="1:25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</row>
    <row r="417" spans="1:25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</row>
    <row r="418" spans="1:25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</row>
    <row r="419" spans="1:25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</row>
    <row r="420" spans="1:25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</row>
    <row r="421" spans="1:25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 spans="1:25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</row>
    <row r="423" spans="1:25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 spans="1:25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</row>
    <row r="425" spans="1:25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</row>
    <row r="426" spans="1:25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</row>
    <row r="427" spans="1:25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</row>
    <row r="428" spans="1:25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</row>
    <row r="429" spans="1:25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</row>
    <row r="430" spans="1:25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</row>
    <row r="431" spans="1:25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</row>
    <row r="432" spans="1:25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</row>
    <row r="433" spans="1:25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</row>
    <row r="434" spans="1:25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</row>
    <row r="435" spans="1:25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 spans="1:25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</row>
    <row r="437" spans="1:25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</row>
    <row r="438" spans="1:25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</row>
    <row r="439" spans="1:25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</row>
    <row r="440" spans="1:25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 spans="1:25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</row>
    <row r="442" spans="1:25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</row>
    <row r="443" spans="1:25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</row>
    <row r="444" spans="1:25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1:25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 spans="1:25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</row>
    <row r="447" spans="1:25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</row>
    <row r="448" spans="1:25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</row>
    <row r="449" spans="1:25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</row>
    <row r="450" spans="1:25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</row>
    <row r="451" spans="1:25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</row>
    <row r="452" spans="1:25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</row>
    <row r="453" spans="1:25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</row>
    <row r="454" spans="1:25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 spans="1:25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</row>
    <row r="456" spans="1:25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 spans="1:25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</row>
    <row r="458" spans="1:25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 spans="1:25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</row>
    <row r="460" spans="1:25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</row>
    <row r="461" spans="1:25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</row>
    <row r="462" spans="1:25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 spans="1:25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</row>
    <row r="464" spans="1:25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</row>
    <row r="465" spans="1:25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</row>
    <row r="466" spans="1:25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</row>
    <row r="467" spans="1:25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</row>
    <row r="468" spans="1:25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</row>
    <row r="469" spans="1:25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</row>
    <row r="470" spans="1:25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</row>
    <row r="471" spans="1:25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</row>
    <row r="472" spans="1:25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</row>
    <row r="473" spans="1:25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</row>
    <row r="474" spans="1:25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 spans="1:25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</row>
    <row r="476" spans="1:25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 spans="1:25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</row>
    <row r="478" spans="1:25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 spans="1:25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</row>
    <row r="480" spans="1:25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</row>
    <row r="481" spans="1:25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</row>
    <row r="482" spans="1:25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</row>
    <row r="483" spans="1:25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 spans="1:25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</row>
    <row r="485" spans="1:25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 spans="1:25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 spans="1:25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1:25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</row>
    <row r="489" spans="1:25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 spans="1:25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 spans="1:25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</row>
    <row r="492" spans="1:25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</row>
    <row r="493" spans="1:25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</row>
    <row r="494" spans="1:25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</row>
    <row r="495" spans="1:25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</row>
    <row r="496" spans="1:25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</row>
    <row r="497" spans="1:25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</row>
    <row r="498" spans="1:25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</row>
    <row r="499" spans="1:25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 spans="1:25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</row>
    <row r="501" spans="1:25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</row>
    <row r="502" spans="1:25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</row>
    <row r="503" spans="1:25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 spans="1:25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 spans="1:25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</row>
    <row r="506" spans="1:25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</row>
    <row r="507" spans="1:25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</row>
    <row r="508" spans="1:25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</row>
    <row r="509" spans="1:25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</row>
    <row r="510" spans="1:25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</row>
    <row r="511" spans="1:25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</row>
    <row r="512" spans="1:25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</row>
    <row r="513" spans="1:25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</row>
    <row r="514" spans="1:25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</row>
    <row r="515" spans="1:25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</row>
    <row r="516" spans="1:25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</row>
    <row r="517" spans="1:25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</row>
    <row r="518" spans="1:25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</row>
    <row r="519" spans="1:25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</row>
    <row r="520" spans="1:25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 spans="1:25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</row>
    <row r="522" spans="1:25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</row>
    <row r="523" spans="1:25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</row>
    <row r="524" spans="1:25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</row>
    <row r="525" spans="1:25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</row>
    <row r="526" spans="1:25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</row>
    <row r="527" spans="1:25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</row>
    <row r="528" spans="1:25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</row>
  </sheetData>
  <sheetProtection/>
  <mergeCells count="13">
    <mergeCell ref="F4:F5"/>
    <mergeCell ref="G4:G5"/>
    <mergeCell ref="H4:H5"/>
    <mergeCell ref="I4:I5"/>
    <mergeCell ref="J4:J5"/>
    <mergeCell ref="K4:K5"/>
    <mergeCell ref="A1:H1"/>
    <mergeCell ref="A2:H2"/>
    <mergeCell ref="A4:A5"/>
    <mergeCell ref="B4:B5"/>
    <mergeCell ref="C4:C5"/>
    <mergeCell ref="D4:D5"/>
    <mergeCell ref="E4:E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56">
      <selection activeCell="C69" sqref="C69"/>
    </sheetView>
  </sheetViews>
  <sheetFormatPr defaultColWidth="9.140625" defaultRowHeight="12.75"/>
  <cols>
    <col min="1" max="1" width="33.57421875" style="0" customWidth="1"/>
    <col min="2" max="4" width="12.7109375" style="0" customWidth="1"/>
    <col min="5" max="5" width="40.7109375" style="0" customWidth="1"/>
    <col min="6" max="6" width="12.7109375" style="0" customWidth="1"/>
    <col min="7" max="7" width="13.140625" style="0" customWidth="1"/>
    <col min="8" max="8" width="12.57421875" style="0" customWidth="1"/>
    <col min="9" max="9" width="15.7109375" style="0" customWidth="1"/>
    <col min="10" max="11" width="12.7109375" style="0" customWidth="1"/>
  </cols>
  <sheetData>
    <row r="1" spans="1:10" ht="15.75">
      <c r="A1" s="76" t="s">
        <v>96</v>
      </c>
      <c r="B1" s="76"/>
      <c r="C1" s="76"/>
      <c r="D1" s="76"/>
      <c r="E1" s="76"/>
      <c r="F1" s="76"/>
      <c r="G1" s="76"/>
      <c r="H1" s="76"/>
      <c r="I1" s="29"/>
      <c r="J1" s="29"/>
    </row>
    <row r="2" spans="1:10" ht="15.75">
      <c r="A2" s="76" t="s">
        <v>97</v>
      </c>
      <c r="B2" s="76"/>
      <c r="C2" s="76"/>
      <c r="D2" s="76"/>
      <c r="E2" s="76"/>
      <c r="F2" s="76"/>
      <c r="G2" s="76"/>
      <c r="H2" s="76"/>
      <c r="I2" s="29"/>
      <c r="J2" s="29"/>
    </row>
    <row r="3" spans="6:8" ht="13.5" thickBot="1">
      <c r="F3" s="42"/>
      <c r="G3" s="42"/>
      <c r="H3" s="42"/>
    </row>
    <row r="4" spans="1:10" ht="36" customHeight="1">
      <c r="A4" s="77" t="s">
        <v>0</v>
      </c>
      <c r="B4" s="81" t="s">
        <v>1</v>
      </c>
      <c r="C4" s="81" t="s">
        <v>166</v>
      </c>
      <c r="D4" s="83" t="s">
        <v>167</v>
      </c>
      <c r="E4" s="91" t="s">
        <v>91</v>
      </c>
      <c r="F4" s="79" t="s">
        <v>168</v>
      </c>
      <c r="G4" s="87" t="s">
        <v>169</v>
      </c>
      <c r="H4" s="89" t="s">
        <v>163</v>
      </c>
      <c r="I4" s="74" t="s">
        <v>87</v>
      </c>
      <c r="J4" s="75" t="s">
        <v>90</v>
      </c>
    </row>
    <row r="5" spans="1:10" ht="36" customHeight="1" thickBot="1">
      <c r="A5" s="78"/>
      <c r="B5" s="82"/>
      <c r="C5" s="82"/>
      <c r="D5" s="84"/>
      <c r="E5" s="92"/>
      <c r="F5" s="80"/>
      <c r="G5" s="88"/>
      <c r="H5" s="90"/>
      <c r="I5" s="74"/>
      <c r="J5" s="75"/>
    </row>
    <row r="6" spans="1:11" ht="12.75">
      <c r="A6" s="2" t="s">
        <v>6</v>
      </c>
      <c r="B6" s="3">
        <v>0</v>
      </c>
      <c r="C6" s="31">
        <v>0</v>
      </c>
      <c r="D6" s="31">
        <v>0</v>
      </c>
      <c r="E6" s="32"/>
      <c r="F6" s="51"/>
      <c r="G6" s="57"/>
      <c r="H6" s="43">
        <f aca="true" t="shared" si="0" ref="H6:H37">F6-G6</f>
        <v>0</v>
      </c>
      <c r="I6" s="17">
        <v>0</v>
      </c>
      <c r="J6" s="13">
        <f aca="true" t="shared" si="1" ref="J6:J37">12*I6</f>
        <v>0</v>
      </c>
      <c r="K6" s="13"/>
    </row>
    <row r="7" spans="1:11" ht="12.75">
      <c r="A7" s="20" t="s">
        <v>7</v>
      </c>
      <c r="B7" s="4"/>
      <c r="C7" s="12"/>
      <c r="D7" s="12"/>
      <c r="E7" s="26"/>
      <c r="F7" s="52"/>
      <c r="G7" s="58"/>
      <c r="H7" s="44">
        <f t="shared" si="0"/>
        <v>0</v>
      </c>
      <c r="I7" s="17">
        <v>0</v>
      </c>
      <c r="J7" s="13">
        <f t="shared" si="1"/>
        <v>0</v>
      </c>
      <c r="K7" s="13"/>
    </row>
    <row r="8" spans="1:11" ht="33.75">
      <c r="A8" s="20" t="s">
        <v>8</v>
      </c>
      <c r="B8" s="4">
        <v>17226.93</v>
      </c>
      <c r="C8" s="12">
        <f aca="true" t="shared" si="2" ref="C8:C27">I8*7+K8*5</f>
        <v>26185.230000000003</v>
      </c>
      <c r="D8" s="12">
        <v>26617.45</v>
      </c>
      <c r="E8" s="27" t="s">
        <v>156</v>
      </c>
      <c r="F8" s="53">
        <f aca="true" t="shared" si="3" ref="F8:F39">B8+C8-D8</f>
        <v>16794.710000000003</v>
      </c>
      <c r="G8" s="58">
        <v>9984.68</v>
      </c>
      <c r="H8" s="44">
        <f t="shared" si="0"/>
        <v>6810.0300000000025</v>
      </c>
      <c r="I8" s="17">
        <v>2498.94</v>
      </c>
      <c r="J8" s="13">
        <f t="shared" si="1"/>
        <v>29987.28</v>
      </c>
      <c r="K8" s="13">
        <v>1738.53</v>
      </c>
    </row>
    <row r="9" spans="1:11" ht="33.75">
      <c r="A9" s="20" t="s">
        <v>9</v>
      </c>
      <c r="B9" s="4">
        <v>16091.8</v>
      </c>
      <c r="C9" s="12">
        <f t="shared" si="2"/>
        <v>20284.949999999997</v>
      </c>
      <c r="D9" s="12">
        <v>43655.35</v>
      </c>
      <c r="E9" s="27" t="s">
        <v>100</v>
      </c>
      <c r="F9" s="53">
        <f t="shared" si="3"/>
        <v>-7278.5999999999985</v>
      </c>
      <c r="G9" s="58">
        <v>13361.15</v>
      </c>
      <c r="H9" s="44">
        <f t="shared" si="0"/>
        <v>-20639.75</v>
      </c>
      <c r="I9" s="17">
        <v>1996.6</v>
      </c>
      <c r="J9" s="13">
        <f t="shared" si="1"/>
        <v>23959.199999999997</v>
      </c>
      <c r="K9" s="13">
        <v>1261.75</v>
      </c>
    </row>
    <row r="10" spans="1:11" ht="45">
      <c r="A10" s="20" t="s">
        <v>10</v>
      </c>
      <c r="B10" s="4">
        <v>24488.48</v>
      </c>
      <c r="C10" s="12">
        <f t="shared" si="2"/>
        <v>20485.449999999997</v>
      </c>
      <c r="D10" s="12">
        <v>130079.66</v>
      </c>
      <c r="E10" s="33" t="s">
        <v>157</v>
      </c>
      <c r="F10" s="53">
        <f t="shared" si="3"/>
        <v>-85105.73000000001</v>
      </c>
      <c r="G10" s="58">
        <v>53805.47</v>
      </c>
      <c r="H10" s="44">
        <f t="shared" si="0"/>
        <v>-138911.2</v>
      </c>
      <c r="I10" s="17">
        <v>2016.95</v>
      </c>
      <c r="J10" s="13">
        <f t="shared" si="1"/>
        <v>24203.4</v>
      </c>
      <c r="K10" s="13">
        <v>1273.36</v>
      </c>
    </row>
    <row r="11" spans="1:11" ht="45">
      <c r="A11" s="20" t="s">
        <v>11</v>
      </c>
      <c r="B11" s="4">
        <v>16292.04</v>
      </c>
      <c r="C11" s="12">
        <f t="shared" si="2"/>
        <v>20755.46</v>
      </c>
      <c r="D11" s="12">
        <v>49578.04</v>
      </c>
      <c r="E11" s="27" t="s">
        <v>101</v>
      </c>
      <c r="F11" s="53">
        <f t="shared" si="3"/>
        <v>-12530.54</v>
      </c>
      <c r="G11" s="58">
        <v>22290.91</v>
      </c>
      <c r="H11" s="44">
        <f t="shared" si="0"/>
        <v>-34821.45</v>
      </c>
      <c r="I11" s="17">
        <v>2041.28</v>
      </c>
      <c r="J11" s="13">
        <f t="shared" si="1"/>
        <v>24495.36</v>
      </c>
      <c r="K11" s="13">
        <v>1293.3</v>
      </c>
    </row>
    <row r="12" spans="1:11" ht="45">
      <c r="A12" s="20" t="s">
        <v>12</v>
      </c>
      <c r="B12" s="4">
        <v>29364.48</v>
      </c>
      <c r="C12" s="12">
        <f t="shared" si="2"/>
        <v>21297.449999999997</v>
      </c>
      <c r="D12" s="12">
        <v>45779.62</v>
      </c>
      <c r="E12" s="27" t="s">
        <v>102</v>
      </c>
      <c r="F12" s="53">
        <f t="shared" si="3"/>
        <v>4882.30999999999</v>
      </c>
      <c r="G12" s="58">
        <v>11933.44</v>
      </c>
      <c r="H12" s="44">
        <f t="shared" si="0"/>
        <v>-7051.13000000001</v>
      </c>
      <c r="I12" s="17">
        <v>2096.35</v>
      </c>
      <c r="J12" s="13">
        <f t="shared" si="1"/>
        <v>25156.199999999997</v>
      </c>
      <c r="K12" s="13">
        <v>1324.6</v>
      </c>
    </row>
    <row r="13" spans="1:11" ht="33.75">
      <c r="A13" s="20" t="s">
        <v>13</v>
      </c>
      <c r="B13" s="4">
        <v>18370.86</v>
      </c>
      <c r="C13" s="12">
        <f t="shared" si="2"/>
        <v>20853.1</v>
      </c>
      <c r="D13" s="12">
        <v>58825.42</v>
      </c>
      <c r="E13" s="27" t="s">
        <v>103</v>
      </c>
      <c r="F13" s="53">
        <f t="shared" si="3"/>
        <v>-19601.46</v>
      </c>
      <c r="G13" s="58">
        <v>18758.01</v>
      </c>
      <c r="H13" s="44">
        <f t="shared" si="0"/>
        <v>-38359.47</v>
      </c>
      <c r="I13" s="17">
        <v>2053.25</v>
      </c>
      <c r="J13" s="13">
        <f t="shared" si="1"/>
        <v>24639</v>
      </c>
      <c r="K13" s="13">
        <v>1296.07</v>
      </c>
    </row>
    <row r="14" spans="1:11" ht="12.75">
      <c r="A14" s="21" t="s">
        <v>14</v>
      </c>
      <c r="B14" s="4">
        <v>9949.44</v>
      </c>
      <c r="C14" s="12">
        <f t="shared" si="2"/>
        <v>32981.990000000005</v>
      </c>
      <c r="D14" s="12">
        <v>2161.55</v>
      </c>
      <c r="E14" s="30" t="s">
        <v>98</v>
      </c>
      <c r="F14" s="53">
        <f t="shared" si="3"/>
        <v>40769.880000000005</v>
      </c>
      <c r="G14" s="58">
        <v>16683</v>
      </c>
      <c r="H14" s="44">
        <f t="shared" si="0"/>
        <v>24086.880000000005</v>
      </c>
      <c r="I14" s="17">
        <v>3241.87</v>
      </c>
      <c r="J14" s="13">
        <f t="shared" si="1"/>
        <v>38902.44</v>
      </c>
      <c r="K14" s="13">
        <v>2057.78</v>
      </c>
    </row>
    <row r="15" spans="1:11" ht="22.5">
      <c r="A15" s="20" t="s">
        <v>15</v>
      </c>
      <c r="B15" s="4">
        <v>10713.17</v>
      </c>
      <c r="C15" s="12">
        <f t="shared" si="2"/>
        <v>20381.64</v>
      </c>
      <c r="D15" s="12">
        <v>17429.26</v>
      </c>
      <c r="E15" s="27" t="s">
        <v>104</v>
      </c>
      <c r="F15" s="53">
        <f t="shared" si="3"/>
        <v>13665.55</v>
      </c>
      <c r="G15" s="58">
        <v>10751.59</v>
      </c>
      <c r="H15" s="44">
        <f t="shared" si="0"/>
        <v>2913.959999999999</v>
      </c>
      <c r="I15" s="17">
        <v>2005.37</v>
      </c>
      <c r="J15" s="13">
        <f t="shared" si="1"/>
        <v>24064.44</v>
      </c>
      <c r="K15" s="13">
        <v>1268.81</v>
      </c>
    </row>
    <row r="16" spans="1:11" ht="22.5">
      <c r="A16" s="20" t="s">
        <v>16</v>
      </c>
      <c r="B16" s="4">
        <v>53680.98</v>
      </c>
      <c r="C16" s="12">
        <f t="shared" si="2"/>
        <v>31430.9</v>
      </c>
      <c r="D16" s="12">
        <v>3196.54</v>
      </c>
      <c r="E16" s="30" t="s">
        <v>105</v>
      </c>
      <c r="F16" s="53">
        <f t="shared" si="3"/>
        <v>81915.34000000001</v>
      </c>
      <c r="G16" s="58">
        <v>17631.99</v>
      </c>
      <c r="H16" s="44">
        <f t="shared" si="0"/>
        <v>64283.350000000006</v>
      </c>
      <c r="I16" s="17">
        <v>3067</v>
      </c>
      <c r="J16" s="13">
        <f t="shared" si="1"/>
        <v>36804</v>
      </c>
      <c r="K16" s="13">
        <v>1992.38</v>
      </c>
    </row>
    <row r="17" spans="1:11" ht="12.75">
      <c r="A17" s="20" t="s">
        <v>17</v>
      </c>
      <c r="B17" s="4">
        <v>1725.01</v>
      </c>
      <c r="C17" s="12">
        <f t="shared" si="2"/>
        <v>7022.94</v>
      </c>
      <c r="D17" s="12">
        <v>0</v>
      </c>
      <c r="E17" s="30" t="s">
        <v>162</v>
      </c>
      <c r="F17" s="53">
        <f t="shared" si="3"/>
        <v>8747.949999999999</v>
      </c>
      <c r="G17" s="58">
        <v>792.45</v>
      </c>
      <c r="H17" s="44">
        <f t="shared" si="0"/>
        <v>7955.499999999999</v>
      </c>
      <c r="I17" s="17">
        <v>689.77</v>
      </c>
      <c r="J17" s="13">
        <f t="shared" si="1"/>
        <v>8277.24</v>
      </c>
      <c r="K17" s="13">
        <v>438.91</v>
      </c>
    </row>
    <row r="18" spans="1:11" ht="22.5">
      <c r="A18" s="20" t="s">
        <v>18</v>
      </c>
      <c r="B18" s="4">
        <v>4214.48</v>
      </c>
      <c r="C18" s="12">
        <f t="shared" si="2"/>
        <v>4780.77</v>
      </c>
      <c r="D18" s="12">
        <v>7815.05</v>
      </c>
      <c r="E18" s="27" t="s">
        <v>106</v>
      </c>
      <c r="F18" s="53">
        <f t="shared" si="3"/>
        <v>1180.1999999999998</v>
      </c>
      <c r="G18" s="58">
        <v>2033.82</v>
      </c>
      <c r="H18" s="44">
        <f t="shared" si="0"/>
        <v>-853.6200000000001</v>
      </c>
      <c r="I18" s="17">
        <v>470.11</v>
      </c>
      <c r="J18" s="13">
        <f t="shared" si="1"/>
        <v>5641.32</v>
      </c>
      <c r="K18" s="13">
        <v>298</v>
      </c>
    </row>
    <row r="19" spans="1:11" ht="33.75">
      <c r="A19" s="20" t="s">
        <v>19</v>
      </c>
      <c r="B19" s="4">
        <v>35630.54</v>
      </c>
      <c r="C19" s="12">
        <f t="shared" si="2"/>
        <v>20556.43</v>
      </c>
      <c r="D19" s="12">
        <v>12808.48</v>
      </c>
      <c r="E19" s="27" t="s">
        <v>107</v>
      </c>
      <c r="F19" s="53">
        <f t="shared" si="3"/>
        <v>43378.490000000005</v>
      </c>
      <c r="G19" s="58">
        <v>17412.89</v>
      </c>
      <c r="H19" s="44">
        <f t="shared" si="0"/>
        <v>25965.600000000006</v>
      </c>
      <c r="I19" s="17">
        <v>2019.34</v>
      </c>
      <c r="J19" s="13">
        <f t="shared" si="1"/>
        <v>24232.079999999998</v>
      </c>
      <c r="K19" s="13">
        <v>1284.21</v>
      </c>
    </row>
    <row r="20" spans="1:11" ht="22.5">
      <c r="A20" s="20" t="s">
        <v>20</v>
      </c>
      <c r="B20" s="4">
        <v>9053.05</v>
      </c>
      <c r="C20" s="12">
        <f t="shared" si="2"/>
        <v>12144.220000000001</v>
      </c>
      <c r="D20" s="12">
        <v>21588.14</v>
      </c>
      <c r="E20" s="27" t="s">
        <v>158</v>
      </c>
      <c r="F20" s="53">
        <f t="shared" si="3"/>
        <v>-390.869999999999</v>
      </c>
      <c r="G20" s="58">
        <v>10274.97</v>
      </c>
      <c r="H20" s="44">
        <f t="shared" si="0"/>
        <v>-10665.839999999998</v>
      </c>
      <c r="I20" s="17">
        <v>1194.21</v>
      </c>
      <c r="J20" s="13">
        <f t="shared" si="1"/>
        <v>14330.52</v>
      </c>
      <c r="K20" s="13">
        <v>756.95</v>
      </c>
    </row>
    <row r="21" spans="1:11" ht="22.5">
      <c r="A21" s="20" t="s">
        <v>21</v>
      </c>
      <c r="B21" s="4">
        <v>-5552.82</v>
      </c>
      <c r="C21" s="12">
        <f t="shared" si="2"/>
        <v>9007.54</v>
      </c>
      <c r="D21" s="12">
        <v>22716.79</v>
      </c>
      <c r="E21" s="27" t="s">
        <v>108</v>
      </c>
      <c r="F21" s="53">
        <f t="shared" si="3"/>
        <v>-19262.07</v>
      </c>
      <c r="G21" s="58">
        <v>22362.98</v>
      </c>
      <c r="H21" s="44">
        <f t="shared" si="0"/>
        <v>-41625.05</v>
      </c>
      <c r="I21" s="17">
        <v>1009.07</v>
      </c>
      <c r="J21" s="13">
        <f t="shared" si="1"/>
        <v>12108.84</v>
      </c>
      <c r="K21" s="13">
        <v>388.81</v>
      </c>
    </row>
    <row r="22" spans="1:11" ht="33.75">
      <c r="A22" s="20" t="s">
        <v>22</v>
      </c>
      <c r="B22" s="4">
        <v>9859.81</v>
      </c>
      <c r="C22" s="12">
        <f t="shared" si="2"/>
        <v>11202.4</v>
      </c>
      <c r="D22" s="12">
        <v>44645.12</v>
      </c>
      <c r="E22" s="27" t="s">
        <v>109</v>
      </c>
      <c r="F22" s="53">
        <f t="shared" si="3"/>
        <v>-23582.910000000003</v>
      </c>
      <c r="G22" s="58">
        <v>43081</v>
      </c>
      <c r="H22" s="44">
        <f t="shared" si="0"/>
        <v>-66663.91</v>
      </c>
      <c r="I22" s="17">
        <v>1064.5</v>
      </c>
      <c r="J22" s="13">
        <f t="shared" si="1"/>
        <v>12774</v>
      </c>
      <c r="K22" s="13">
        <v>750.18</v>
      </c>
    </row>
    <row r="23" spans="1:11" ht="33.75">
      <c r="A23" s="20" t="s">
        <v>23</v>
      </c>
      <c r="B23" s="4">
        <v>-2025.18</v>
      </c>
      <c r="C23" s="12">
        <f t="shared" si="2"/>
        <v>20169.95</v>
      </c>
      <c r="D23" s="12">
        <v>5055.21</v>
      </c>
      <c r="E23" s="27" t="s">
        <v>110</v>
      </c>
      <c r="F23" s="53">
        <f t="shared" si="3"/>
        <v>13089.560000000001</v>
      </c>
      <c r="G23" s="58">
        <v>15023.79</v>
      </c>
      <c r="H23" s="44">
        <f t="shared" si="0"/>
        <v>-1934.2299999999996</v>
      </c>
      <c r="I23" s="17">
        <v>1985.4</v>
      </c>
      <c r="J23" s="13">
        <f t="shared" si="1"/>
        <v>23824.800000000003</v>
      </c>
      <c r="K23" s="13">
        <v>1254.43</v>
      </c>
    </row>
    <row r="24" spans="1:11" ht="12.75">
      <c r="A24" s="20" t="s">
        <v>24</v>
      </c>
      <c r="B24" s="4">
        <v>2324.67</v>
      </c>
      <c r="C24" s="12">
        <f t="shared" si="2"/>
        <v>1074.71</v>
      </c>
      <c r="D24" s="12">
        <v>13626.44</v>
      </c>
      <c r="E24" s="34" t="s">
        <v>93</v>
      </c>
      <c r="F24" s="53">
        <f t="shared" si="3"/>
        <v>-10227.060000000001</v>
      </c>
      <c r="G24" s="58">
        <v>230</v>
      </c>
      <c r="H24" s="44">
        <f t="shared" si="0"/>
        <v>-10457.060000000001</v>
      </c>
      <c r="I24" s="17">
        <v>105.68</v>
      </c>
      <c r="J24" s="13">
        <f t="shared" si="1"/>
        <v>1268.16</v>
      </c>
      <c r="K24" s="13">
        <v>66.99</v>
      </c>
    </row>
    <row r="25" spans="1:11" ht="56.25">
      <c r="A25" s="20" t="s">
        <v>25</v>
      </c>
      <c r="B25" s="4">
        <v>19844.9</v>
      </c>
      <c r="C25" s="12">
        <f t="shared" si="2"/>
        <v>21092.449999999997</v>
      </c>
      <c r="D25" s="12">
        <v>55601.25</v>
      </c>
      <c r="E25" s="27" t="s">
        <v>111</v>
      </c>
      <c r="F25" s="53">
        <f t="shared" si="3"/>
        <v>-14663.900000000001</v>
      </c>
      <c r="G25" s="58">
        <v>45745.42</v>
      </c>
      <c r="H25" s="44">
        <f t="shared" si="0"/>
        <v>-60409.32</v>
      </c>
      <c r="I25" s="17">
        <v>2073.2</v>
      </c>
      <c r="J25" s="13">
        <f t="shared" si="1"/>
        <v>24878.399999999998</v>
      </c>
      <c r="K25" s="13">
        <v>1316.01</v>
      </c>
    </row>
    <row r="26" spans="1:11" ht="22.5">
      <c r="A26" s="20" t="s">
        <v>26</v>
      </c>
      <c r="B26" s="4">
        <v>17095.56</v>
      </c>
      <c r="C26" s="12">
        <f t="shared" si="2"/>
        <v>18342.949999999997</v>
      </c>
      <c r="D26" s="12">
        <v>3402.73</v>
      </c>
      <c r="E26" s="27" t="s">
        <v>112</v>
      </c>
      <c r="F26" s="53">
        <f t="shared" si="3"/>
        <v>32035.779999999995</v>
      </c>
      <c r="G26" s="58">
        <v>12678.46</v>
      </c>
      <c r="H26" s="44">
        <f t="shared" si="0"/>
        <v>19357.319999999996</v>
      </c>
      <c r="I26" s="17">
        <v>2056.85</v>
      </c>
      <c r="J26" s="13">
        <f t="shared" si="1"/>
        <v>24682.199999999997</v>
      </c>
      <c r="K26" s="13">
        <v>789</v>
      </c>
    </row>
    <row r="27" spans="1:11" ht="22.5">
      <c r="A27" s="20" t="s">
        <v>27</v>
      </c>
      <c r="B27" s="4">
        <v>-11109.77</v>
      </c>
      <c r="C27" s="12">
        <f t="shared" si="2"/>
        <v>7070.42</v>
      </c>
      <c r="D27" s="12">
        <v>13451.49</v>
      </c>
      <c r="E27" s="27" t="s">
        <v>113</v>
      </c>
      <c r="F27" s="53">
        <f t="shared" si="3"/>
        <v>-17490.84</v>
      </c>
      <c r="G27" s="58">
        <v>12105.69</v>
      </c>
      <c r="H27" s="44">
        <f t="shared" si="0"/>
        <v>-29596.53</v>
      </c>
      <c r="I27" s="17">
        <v>695.26</v>
      </c>
      <c r="J27" s="13">
        <f t="shared" si="1"/>
        <v>8343.119999999999</v>
      </c>
      <c r="K27" s="13">
        <v>440.72</v>
      </c>
    </row>
    <row r="28" spans="1:11" ht="12.75">
      <c r="A28" s="20" t="s">
        <v>28</v>
      </c>
      <c r="B28" s="4">
        <v>8905.5</v>
      </c>
      <c r="C28" s="12">
        <v>6683.58</v>
      </c>
      <c r="D28" s="12">
        <v>7745.41</v>
      </c>
      <c r="E28" s="27" t="s">
        <v>92</v>
      </c>
      <c r="F28" s="53">
        <f t="shared" si="3"/>
        <v>7843.67</v>
      </c>
      <c r="G28" s="58">
        <v>1729.53</v>
      </c>
      <c r="H28" s="44">
        <f t="shared" si="0"/>
        <v>6114.14</v>
      </c>
      <c r="I28" s="17">
        <v>671.72</v>
      </c>
      <c r="J28" s="13">
        <f t="shared" si="1"/>
        <v>8060.64</v>
      </c>
      <c r="K28" s="13">
        <v>388.79</v>
      </c>
    </row>
    <row r="29" spans="1:11" ht="22.5">
      <c r="A29" s="21" t="s">
        <v>29</v>
      </c>
      <c r="B29" s="4">
        <v>21549.31</v>
      </c>
      <c r="C29" s="12">
        <v>23324.88</v>
      </c>
      <c r="D29" s="12">
        <v>27878.14</v>
      </c>
      <c r="E29" s="27" t="s">
        <v>115</v>
      </c>
      <c r="F29" s="53">
        <f t="shared" si="3"/>
        <v>16996.050000000003</v>
      </c>
      <c r="G29" s="58">
        <v>12649.97</v>
      </c>
      <c r="H29" s="44">
        <f t="shared" si="0"/>
        <v>4346.080000000004</v>
      </c>
      <c r="I29" s="17">
        <v>2267.81</v>
      </c>
      <c r="J29" s="13">
        <f t="shared" si="1"/>
        <v>27213.72</v>
      </c>
      <c r="K29" s="13">
        <v>1490</v>
      </c>
    </row>
    <row r="30" spans="1:11" ht="22.5">
      <c r="A30" s="21" t="s">
        <v>30</v>
      </c>
      <c r="B30" s="4">
        <v>15578.54</v>
      </c>
      <c r="C30" s="12">
        <f aca="true" t="shared" si="4" ref="C30:C37">I30*7+K30*5</f>
        <v>21173.22</v>
      </c>
      <c r="D30" s="12">
        <v>28526.8</v>
      </c>
      <c r="E30" s="27" t="s">
        <v>114</v>
      </c>
      <c r="F30" s="53">
        <f t="shared" si="3"/>
        <v>8224.960000000003</v>
      </c>
      <c r="G30" s="58">
        <v>8972.98</v>
      </c>
      <c r="H30" s="44">
        <f t="shared" si="0"/>
        <v>-748.0199999999968</v>
      </c>
      <c r="I30" s="17">
        <v>2081.16</v>
      </c>
      <c r="J30" s="13">
        <f t="shared" si="1"/>
        <v>24973.92</v>
      </c>
      <c r="K30" s="13">
        <v>1321.02</v>
      </c>
    </row>
    <row r="31" spans="1:11" ht="12.75">
      <c r="A31" s="20" t="s">
        <v>31</v>
      </c>
      <c r="B31" s="4"/>
      <c r="C31" s="12">
        <f t="shared" si="4"/>
        <v>0</v>
      </c>
      <c r="D31" s="12">
        <v>0</v>
      </c>
      <c r="E31" s="28"/>
      <c r="F31" s="53">
        <f t="shared" si="3"/>
        <v>0</v>
      </c>
      <c r="G31" s="61"/>
      <c r="H31" s="44">
        <f t="shared" si="0"/>
        <v>0</v>
      </c>
      <c r="I31" s="17"/>
      <c r="J31" s="13">
        <f t="shared" si="1"/>
        <v>0</v>
      </c>
      <c r="K31" s="13"/>
    </row>
    <row r="32" spans="1:11" ht="22.5">
      <c r="A32" s="20" t="s">
        <v>32</v>
      </c>
      <c r="B32" s="4">
        <v>39522.22</v>
      </c>
      <c r="C32" s="12">
        <f t="shared" si="4"/>
        <v>35528.799999999996</v>
      </c>
      <c r="D32" s="12">
        <v>10758.14</v>
      </c>
      <c r="E32" s="27" t="s">
        <v>116</v>
      </c>
      <c r="F32" s="53">
        <f t="shared" si="3"/>
        <v>64292.87999999999</v>
      </c>
      <c r="G32" s="58">
        <v>35630.98</v>
      </c>
      <c r="H32" s="44">
        <f t="shared" si="0"/>
        <v>28661.899999999987</v>
      </c>
      <c r="I32" s="17">
        <v>3482.7</v>
      </c>
      <c r="J32" s="13">
        <f t="shared" si="1"/>
        <v>41792.399999999994</v>
      </c>
      <c r="K32" s="13">
        <v>2229.98</v>
      </c>
    </row>
    <row r="33" spans="1:11" ht="33.75">
      <c r="A33" s="20" t="s">
        <v>33</v>
      </c>
      <c r="B33" s="4">
        <v>5165.88</v>
      </c>
      <c r="C33" s="12">
        <f t="shared" si="4"/>
        <v>15174.150000000001</v>
      </c>
      <c r="D33" s="12">
        <v>27681.03</v>
      </c>
      <c r="E33" s="27" t="s">
        <v>117</v>
      </c>
      <c r="F33" s="53">
        <f t="shared" si="3"/>
        <v>-7340.999999999996</v>
      </c>
      <c r="G33" s="58">
        <v>11957.01</v>
      </c>
      <c r="H33" s="44">
        <f t="shared" si="0"/>
        <v>-19298.009999999995</v>
      </c>
      <c r="I33" s="17">
        <v>1624.15</v>
      </c>
      <c r="J33" s="13">
        <f t="shared" si="1"/>
        <v>19489.800000000003</v>
      </c>
      <c r="K33" s="13">
        <v>761.02</v>
      </c>
    </row>
    <row r="34" spans="1:11" ht="22.5">
      <c r="A34" s="20" t="s">
        <v>34</v>
      </c>
      <c r="B34" s="4">
        <v>263.91</v>
      </c>
      <c r="C34" s="12">
        <f t="shared" si="4"/>
        <v>5253.26</v>
      </c>
      <c r="D34" s="12">
        <v>15637.73</v>
      </c>
      <c r="E34" s="27" t="s">
        <v>159</v>
      </c>
      <c r="F34" s="53">
        <f t="shared" si="3"/>
        <v>-10120.56</v>
      </c>
      <c r="G34" s="58">
        <v>4442.02</v>
      </c>
      <c r="H34" s="44">
        <f t="shared" si="0"/>
        <v>-14562.58</v>
      </c>
      <c r="I34" s="17">
        <v>516.13</v>
      </c>
      <c r="J34" s="13">
        <f t="shared" si="1"/>
        <v>6193.5599999999995</v>
      </c>
      <c r="K34" s="13">
        <v>328.07</v>
      </c>
    </row>
    <row r="35" spans="1:11" ht="45">
      <c r="A35" s="20" t="s">
        <v>35</v>
      </c>
      <c r="B35" s="4">
        <v>-8249.95</v>
      </c>
      <c r="C35" s="12">
        <f t="shared" si="4"/>
        <v>20631.57</v>
      </c>
      <c r="D35" s="12">
        <v>35690.64</v>
      </c>
      <c r="E35" s="27" t="s">
        <v>118</v>
      </c>
      <c r="F35" s="53">
        <f t="shared" si="3"/>
        <v>-23309.02</v>
      </c>
      <c r="G35" s="58">
        <v>12274.65</v>
      </c>
      <c r="H35" s="44">
        <f t="shared" si="0"/>
        <v>-35583.67</v>
      </c>
      <c r="I35" s="17">
        <v>2029.71</v>
      </c>
      <c r="J35" s="13">
        <f t="shared" si="1"/>
        <v>24356.52</v>
      </c>
      <c r="K35" s="13">
        <v>1284.72</v>
      </c>
    </row>
    <row r="36" spans="1:11" ht="22.5">
      <c r="A36" s="21" t="s">
        <v>36</v>
      </c>
      <c r="B36" s="4">
        <v>19289.27</v>
      </c>
      <c r="C36" s="12">
        <f t="shared" si="4"/>
        <v>33011.520000000004</v>
      </c>
      <c r="D36" s="12">
        <v>37110.01</v>
      </c>
      <c r="E36" s="27" t="s">
        <v>119</v>
      </c>
      <c r="F36" s="53">
        <f t="shared" si="3"/>
        <v>15190.780000000006</v>
      </c>
      <c r="G36" s="58">
        <v>15025.32</v>
      </c>
      <c r="H36" s="44">
        <f t="shared" si="0"/>
        <v>165.4600000000064</v>
      </c>
      <c r="I36" s="17">
        <v>3191.11</v>
      </c>
      <c r="J36" s="13">
        <f t="shared" si="1"/>
        <v>38293.32</v>
      </c>
      <c r="K36" s="13">
        <v>2134.75</v>
      </c>
    </row>
    <row r="37" spans="1:11" ht="45">
      <c r="A37" s="20" t="s">
        <v>37</v>
      </c>
      <c r="B37" s="4">
        <v>19525.32</v>
      </c>
      <c r="C37" s="12">
        <f t="shared" si="4"/>
        <v>21120.63</v>
      </c>
      <c r="D37" s="12">
        <v>48861.37</v>
      </c>
      <c r="E37" s="27" t="s">
        <v>120</v>
      </c>
      <c r="F37" s="53">
        <f t="shared" si="3"/>
        <v>-8215.420000000006</v>
      </c>
      <c r="G37" s="58">
        <v>31488.55</v>
      </c>
      <c r="H37" s="44">
        <f t="shared" si="0"/>
        <v>-39703.97</v>
      </c>
      <c r="I37" s="17">
        <v>2099.94</v>
      </c>
      <c r="J37" s="13">
        <f t="shared" si="1"/>
        <v>25199.28</v>
      </c>
      <c r="K37" s="13">
        <v>1284.21</v>
      </c>
    </row>
    <row r="38" spans="1:11" ht="12.75">
      <c r="A38" s="20" t="s">
        <v>38</v>
      </c>
      <c r="B38" s="4">
        <v>6429.67</v>
      </c>
      <c r="C38" s="12">
        <v>3722.46</v>
      </c>
      <c r="D38" s="12">
        <v>0</v>
      </c>
      <c r="E38" s="28"/>
      <c r="F38" s="53">
        <f t="shared" si="3"/>
        <v>10152.130000000001</v>
      </c>
      <c r="G38" s="60"/>
      <c r="H38" s="44">
        <f aca="true" t="shared" si="5" ref="H38:H69">F38-G38</f>
        <v>10152.130000000001</v>
      </c>
      <c r="I38" s="17">
        <v>366.28</v>
      </c>
      <c r="J38" s="13">
        <f aca="true" t="shared" si="6" ref="J38:J69">12*I38</f>
        <v>4395.36</v>
      </c>
      <c r="K38" s="13">
        <v>231.7</v>
      </c>
    </row>
    <row r="39" spans="1:11" ht="12.75">
      <c r="A39" s="20" t="s">
        <v>39</v>
      </c>
      <c r="B39" s="4">
        <v>-4278.11</v>
      </c>
      <c r="C39" s="12">
        <f aca="true" t="shared" si="7" ref="C39:C55">I39*7+K39*5</f>
        <v>2664.7</v>
      </c>
      <c r="D39" s="12">
        <v>0</v>
      </c>
      <c r="E39" s="28"/>
      <c r="F39" s="53">
        <f t="shared" si="3"/>
        <v>-1613.4099999999999</v>
      </c>
      <c r="G39" s="61"/>
      <c r="H39" s="44">
        <f t="shared" si="5"/>
        <v>-1613.4099999999999</v>
      </c>
      <c r="I39" s="17">
        <v>178.75</v>
      </c>
      <c r="J39" s="13">
        <f t="shared" si="6"/>
        <v>2145</v>
      </c>
      <c r="K39" s="13">
        <v>282.69</v>
      </c>
    </row>
    <row r="40" spans="1:11" ht="45">
      <c r="A40" s="20" t="s">
        <v>40</v>
      </c>
      <c r="B40" s="4">
        <v>20089.49</v>
      </c>
      <c r="C40" s="12">
        <f t="shared" si="7"/>
        <v>20765.08</v>
      </c>
      <c r="D40" s="12">
        <v>32271.13</v>
      </c>
      <c r="E40" s="27" t="s">
        <v>121</v>
      </c>
      <c r="F40" s="53">
        <f aca="true" t="shared" si="8" ref="F40:F71">B40+C40-D40</f>
        <v>8583.440000000006</v>
      </c>
      <c r="G40" s="58">
        <v>19154.09</v>
      </c>
      <c r="H40" s="44">
        <f t="shared" si="5"/>
        <v>-10570.649999999994</v>
      </c>
      <c r="I40" s="17">
        <v>2040.49</v>
      </c>
      <c r="J40" s="13">
        <f t="shared" si="6"/>
        <v>24485.88</v>
      </c>
      <c r="K40" s="13">
        <v>1296.33</v>
      </c>
    </row>
    <row r="41" spans="1:11" ht="12.75">
      <c r="A41" s="20" t="s">
        <v>41</v>
      </c>
      <c r="B41" s="4"/>
      <c r="C41" s="12">
        <f t="shared" si="7"/>
        <v>0</v>
      </c>
      <c r="D41" s="12">
        <v>0</v>
      </c>
      <c r="E41" s="28"/>
      <c r="F41" s="53">
        <f t="shared" si="8"/>
        <v>0</v>
      </c>
      <c r="G41" s="61"/>
      <c r="H41" s="44">
        <f t="shared" si="5"/>
        <v>0</v>
      </c>
      <c r="I41" s="17"/>
      <c r="J41" s="13">
        <f t="shared" si="6"/>
        <v>0</v>
      </c>
      <c r="K41" s="13"/>
    </row>
    <row r="42" spans="1:11" ht="22.5">
      <c r="A42" s="20" t="s">
        <v>42</v>
      </c>
      <c r="B42" s="4">
        <v>17917.75</v>
      </c>
      <c r="C42" s="12">
        <f t="shared" si="7"/>
        <v>9991.529999999999</v>
      </c>
      <c r="D42" s="12">
        <v>15357.55</v>
      </c>
      <c r="E42" s="27" t="s">
        <v>122</v>
      </c>
      <c r="F42" s="53">
        <f t="shared" si="8"/>
        <v>12551.73</v>
      </c>
      <c r="G42" s="58">
        <v>3727.46</v>
      </c>
      <c r="H42" s="44">
        <f t="shared" si="5"/>
        <v>8824.27</v>
      </c>
      <c r="I42" s="17">
        <v>983.14</v>
      </c>
      <c r="J42" s="13">
        <f t="shared" si="6"/>
        <v>11797.68</v>
      </c>
      <c r="K42" s="13">
        <v>621.91</v>
      </c>
    </row>
    <row r="43" spans="1:11" ht="12.75">
      <c r="A43" s="20" t="s">
        <v>43</v>
      </c>
      <c r="B43" s="4">
        <v>6812.37</v>
      </c>
      <c r="C43" s="12">
        <f t="shared" si="7"/>
        <v>4234.18</v>
      </c>
      <c r="D43" s="12">
        <v>3553.61</v>
      </c>
      <c r="E43" s="28" t="s">
        <v>123</v>
      </c>
      <c r="F43" s="53">
        <f t="shared" si="8"/>
        <v>7492.939999999999</v>
      </c>
      <c r="G43" s="58">
        <v>2391.83</v>
      </c>
      <c r="H43" s="44">
        <f t="shared" si="5"/>
        <v>5101.109999999999</v>
      </c>
      <c r="I43" s="17">
        <v>384.44</v>
      </c>
      <c r="J43" s="13">
        <f t="shared" si="6"/>
        <v>4613.28</v>
      </c>
      <c r="K43" s="13">
        <v>308.62</v>
      </c>
    </row>
    <row r="44" spans="1:11" ht="12.75">
      <c r="A44" s="20" t="s">
        <v>44</v>
      </c>
      <c r="B44" s="4"/>
      <c r="C44" s="12">
        <f t="shared" si="7"/>
        <v>0</v>
      </c>
      <c r="D44" s="12">
        <v>0</v>
      </c>
      <c r="E44" s="28"/>
      <c r="F44" s="53">
        <f t="shared" si="8"/>
        <v>0</v>
      </c>
      <c r="G44" s="58"/>
      <c r="H44" s="44">
        <f t="shared" si="5"/>
        <v>0</v>
      </c>
      <c r="I44" s="17"/>
      <c r="J44" s="13">
        <f t="shared" si="6"/>
        <v>0</v>
      </c>
      <c r="K44" s="13"/>
    </row>
    <row r="45" spans="1:11" ht="12.75">
      <c r="A45" s="20" t="s">
        <v>45</v>
      </c>
      <c r="B45" s="4">
        <v>8835.72</v>
      </c>
      <c r="C45" s="12">
        <f t="shared" si="7"/>
        <v>5352.01</v>
      </c>
      <c r="D45" s="12">
        <v>4360.77</v>
      </c>
      <c r="E45" s="28" t="s">
        <v>124</v>
      </c>
      <c r="F45" s="53">
        <f t="shared" si="8"/>
        <v>9826.96</v>
      </c>
      <c r="G45" s="58">
        <v>1664.09</v>
      </c>
      <c r="H45" s="44">
        <f t="shared" si="5"/>
        <v>8162.869999999999</v>
      </c>
      <c r="I45" s="17">
        <v>526.28</v>
      </c>
      <c r="J45" s="13">
        <f t="shared" si="6"/>
        <v>6315.36</v>
      </c>
      <c r="K45" s="13">
        <v>333.61</v>
      </c>
    </row>
    <row r="46" spans="1:11" ht="33.75">
      <c r="A46" s="20" t="s">
        <v>46</v>
      </c>
      <c r="B46" s="4">
        <v>7519.77</v>
      </c>
      <c r="C46" s="12">
        <f t="shared" si="7"/>
        <v>20565.16</v>
      </c>
      <c r="D46" s="12">
        <v>17207.83</v>
      </c>
      <c r="E46" s="27" t="s">
        <v>125</v>
      </c>
      <c r="F46" s="53">
        <f t="shared" si="8"/>
        <v>10877.099999999999</v>
      </c>
      <c r="G46" s="58">
        <v>15745.77</v>
      </c>
      <c r="H46" s="44">
        <f t="shared" si="5"/>
        <v>-4868.670000000002</v>
      </c>
      <c r="I46" s="17">
        <v>2022.93</v>
      </c>
      <c r="J46" s="13">
        <f t="shared" si="6"/>
        <v>24275.16</v>
      </c>
      <c r="K46" s="13">
        <v>1280.93</v>
      </c>
    </row>
    <row r="47" spans="1:11" ht="33.75">
      <c r="A47" s="21" t="s">
        <v>47</v>
      </c>
      <c r="B47" s="4">
        <v>52102.33</v>
      </c>
      <c r="C47" s="12">
        <f t="shared" si="7"/>
        <v>38731.5</v>
      </c>
      <c r="D47" s="12">
        <v>49773.95</v>
      </c>
      <c r="E47" s="27" t="s">
        <v>126</v>
      </c>
      <c r="F47" s="53">
        <f t="shared" si="8"/>
        <v>41059.880000000005</v>
      </c>
      <c r="G47" s="58">
        <v>10682.99</v>
      </c>
      <c r="H47" s="44">
        <f t="shared" si="5"/>
        <v>30376.890000000007</v>
      </c>
      <c r="I47" s="17">
        <v>3807</v>
      </c>
      <c r="J47" s="13">
        <f t="shared" si="6"/>
        <v>45684</v>
      </c>
      <c r="K47" s="13">
        <v>2416.5</v>
      </c>
    </row>
    <row r="48" spans="1:11" ht="22.5">
      <c r="A48" s="20" t="s">
        <v>48</v>
      </c>
      <c r="B48" s="4">
        <v>22726.91</v>
      </c>
      <c r="C48" s="12">
        <f t="shared" si="7"/>
        <v>15188.52</v>
      </c>
      <c r="D48" s="12">
        <v>6629.53</v>
      </c>
      <c r="E48" s="27" t="s">
        <v>127</v>
      </c>
      <c r="F48" s="53">
        <f t="shared" si="8"/>
        <v>31285.9</v>
      </c>
      <c r="G48" s="58">
        <v>4827.69</v>
      </c>
      <c r="H48" s="44">
        <f t="shared" si="5"/>
        <v>26458.210000000003</v>
      </c>
      <c r="I48" s="17">
        <v>1492.91</v>
      </c>
      <c r="J48" s="13">
        <f t="shared" si="6"/>
        <v>17914.920000000002</v>
      </c>
      <c r="K48" s="13">
        <v>947.63</v>
      </c>
    </row>
    <row r="49" spans="1:11" ht="12.75">
      <c r="A49" s="20" t="s">
        <v>49</v>
      </c>
      <c r="B49" s="4">
        <v>13096.7</v>
      </c>
      <c r="C49" s="12">
        <f t="shared" si="7"/>
        <v>7562.65</v>
      </c>
      <c r="D49" s="12">
        <v>11521.91</v>
      </c>
      <c r="E49" s="28" t="s">
        <v>128</v>
      </c>
      <c r="F49" s="53">
        <f t="shared" si="8"/>
        <v>9137.439999999999</v>
      </c>
      <c r="G49" s="58">
        <v>2396.67</v>
      </c>
      <c r="H49" s="44">
        <f t="shared" si="5"/>
        <v>6740.769999999999</v>
      </c>
      <c r="I49" s="17">
        <v>743.35</v>
      </c>
      <c r="J49" s="13">
        <f t="shared" si="6"/>
        <v>8920.2</v>
      </c>
      <c r="K49" s="13">
        <v>471.84</v>
      </c>
    </row>
    <row r="50" spans="1:11" ht="33.75">
      <c r="A50" s="20" t="s">
        <v>50</v>
      </c>
      <c r="B50" s="4">
        <v>37407.68</v>
      </c>
      <c r="C50" s="12">
        <f t="shared" si="7"/>
        <v>38837.7</v>
      </c>
      <c r="D50" s="12">
        <v>12722.18</v>
      </c>
      <c r="E50" s="27" t="s">
        <v>129</v>
      </c>
      <c r="F50" s="53">
        <f t="shared" si="8"/>
        <v>63523.200000000004</v>
      </c>
      <c r="G50" s="58">
        <v>26110.12</v>
      </c>
      <c r="H50" s="44">
        <f t="shared" si="5"/>
        <v>37413.08</v>
      </c>
      <c r="I50" s="17">
        <v>3812.5</v>
      </c>
      <c r="J50" s="13">
        <f t="shared" si="6"/>
        <v>45750</v>
      </c>
      <c r="K50" s="13">
        <v>2430.04</v>
      </c>
    </row>
    <row r="51" spans="1:11" ht="12.75">
      <c r="A51" s="20" t="s">
        <v>51</v>
      </c>
      <c r="B51" s="4">
        <v>5428.1</v>
      </c>
      <c r="C51" s="12">
        <f t="shared" si="7"/>
        <v>3142.6600000000003</v>
      </c>
      <c r="D51" s="12">
        <v>0</v>
      </c>
      <c r="E51" s="28"/>
      <c r="F51" s="53">
        <f t="shared" si="8"/>
        <v>8570.76</v>
      </c>
      <c r="G51" s="61"/>
      <c r="H51" s="44">
        <f t="shared" si="5"/>
        <v>8570.76</v>
      </c>
      <c r="I51" s="17">
        <v>309.23</v>
      </c>
      <c r="J51" s="13">
        <f t="shared" si="6"/>
        <v>3710.76</v>
      </c>
      <c r="K51" s="13">
        <v>195.61</v>
      </c>
    </row>
    <row r="52" spans="1:11" ht="56.25">
      <c r="A52" s="20" t="s">
        <v>52</v>
      </c>
      <c r="B52" s="4">
        <v>59706.52</v>
      </c>
      <c r="C52" s="12">
        <f t="shared" si="7"/>
        <v>38612.1</v>
      </c>
      <c r="D52" s="12">
        <v>114969.26</v>
      </c>
      <c r="E52" s="27" t="s">
        <v>130</v>
      </c>
      <c r="F52" s="53">
        <f t="shared" si="8"/>
        <v>-16650.64</v>
      </c>
      <c r="G52" s="58">
        <v>35584.85</v>
      </c>
      <c r="H52" s="44">
        <f t="shared" si="5"/>
        <v>-52235.49</v>
      </c>
      <c r="I52" s="17">
        <v>3806</v>
      </c>
      <c r="J52" s="13">
        <f t="shared" si="6"/>
        <v>45672</v>
      </c>
      <c r="K52" s="13">
        <v>2394.02</v>
      </c>
    </row>
    <row r="53" spans="1:11" ht="22.5">
      <c r="A53" s="20" t="s">
        <v>53</v>
      </c>
      <c r="B53" s="4">
        <v>2861.09</v>
      </c>
      <c r="C53" s="12">
        <f t="shared" si="7"/>
        <v>26415.4</v>
      </c>
      <c r="D53" s="12">
        <v>19452.76</v>
      </c>
      <c r="E53" s="27" t="s">
        <v>131</v>
      </c>
      <c r="F53" s="53">
        <f t="shared" si="8"/>
        <v>9823.730000000003</v>
      </c>
      <c r="G53" s="58">
        <v>92608.19</v>
      </c>
      <c r="H53" s="44">
        <f t="shared" si="5"/>
        <v>-82784.45999999999</v>
      </c>
      <c r="I53" s="17">
        <v>2594.5</v>
      </c>
      <c r="J53" s="13">
        <f t="shared" si="6"/>
        <v>31134</v>
      </c>
      <c r="K53" s="13">
        <v>1650.78</v>
      </c>
    </row>
    <row r="54" spans="1:11" ht="22.5">
      <c r="A54" s="20" t="s">
        <v>54</v>
      </c>
      <c r="B54" s="4">
        <v>33380.62</v>
      </c>
      <c r="C54" s="12">
        <f t="shared" si="7"/>
        <v>29462.339999999997</v>
      </c>
      <c r="D54" s="12">
        <v>20074.36</v>
      </c>
      <c r="E54" s="27" t="s">
        <v>132</v>
      </c>
      <c r="F54" s="53">
        <f t="shared" si="8"/>
        <v>42768.6</v>
      </c>
      <c r="G54" s="58">
        <v>36580.95</v>
      </c>
      <c r="H54" s="44">
        <f t="shared" si="5"/>
        <v>6187.6500000000015</v>
      </c>
      <c r="I54" s="17">
        <v>2904.72</v>
      </c>
      <c r="J54" s="13">
        <f t="shared" si="6"/>
        <v>34856.64</v>
      </c>
      <c r="K54" s="13">
        <v>1825.86</v>
      </c>
    </row>
    <row r="55" spans="1:11" ht="33.75">
      <c r="A55" s="20" t="s">
        <v>55</v>
      </c>
      <c r="B55" s="4">
        <v>18792.19</v>
      </c>
      <c r="C55" s="12">
        <f t="shared" si="7"/>
        <v>19456.55</v>
      </c>
      <c r="D55" s="12">
        <v>18845.06</v>
      </c>
      <c r="E55" s="27" t="s">
        <v>133</v>
      </c>
      <c r="F55" s="53">
        <f t="shared" si="8"/>
        <v>19403.679999999997</v>
      </c>
      <c r="G55" s="58">
        <v>74061.73</v>
      </c>
      <c r="H55" s="44">
        <f t="shared" si="5"/>
        <v>-54658.05</v>
      </c>
      <c r="I55" s="17">
        <v>1917.2</v>
      </c>
      <c r="J55" s="13">
        <f t="shared" si="6"/>
        <v>23006.4</v>
      </c>
      <c r="K55" s="13">
        <v>1207.23</v>
      </c>
    </row>
    <row r="56" spans="1:11" ht="22.5">
      <c r="A56" s="20" t="s">
        <v>56</v>
      </c>
      <c r="B56" s="4">
        <v>28790.76</v>
      </c>
      <c r="C56" s="12">
        <v>7953.35</v>
      </c>
      <c r="D56" s="12">
        <v>9867.27</v>
      </c>
      <c r="E56" s="30" t="s">
        <v>134</v>
      </c>
      <c r="F56" s="53">
        <f t="shared" si="8"/>
        <v>26876.84</v>
      </c>
      <c r="G56" s="58">
        <v>2955.41</v>
      </c>
      <c r="H56" s="44">
        <f t="shared" si="5"/>
        <v>23921.43</v>
      </c>
      <c r="I56" s="17">
        <v>0</v>
      </c>
      <c r="J56" s="13">
        <f t="shared" si="6"/>
        <v>0</v>
      </c>
      <c r="K56" s="13">
        <v>1207.23</v>
      </c>
    </row>
    <row r="57" spans="1:11" ht="12.75">
      <c r="A57" s="20" t="s">
        <v>57</v>
      </c>
      <c r="B57" s="4">
        <v>11783.57</v>
      </c>
      <c r="C57" s="12">
        <f aca="true" t="shared" si="9" ref="C57:C63">I57*7+K57*5</f>
        <v>8207.880000000001</v>
      </c>
      <c r="D57" s="12">
        <v>2834.28</v>
      </c>
      <c r="E57" s="27" t="s">
        <v>94</v>
      </c>
      <c r="F57" s="53">
        <f t="shared" si="8"/>
        <v>17157.170000000002</v>
      </c>
      <c r="G57" s="58">
        <v>2362.43</v>
      </c>
      <c r="H57" s="44">
        <f t="shared" si="5"/>
        <v>14794.740000000002</v>
      </c>
      <c r="I57" s="17">
        <v>772.59</v>
      </c>
      <c r="J57" s="13">
        <f t="shared" si="6"/>
        <v>9271.08</v>
      </c>
      <c r="K57" s="13">
        <v>559.95</v>
      </c>
    </row>
    <row r="58" spans="1:11" ht="22.5">
      <c r="A58" s="20" t="s">
        <v>58</v>
      </c>
      <c r="B58" s="4">
        <v>30852.39</v>
      </c>
      <c r="C58" s="12">
        <f t="shared" si="9"/>
        <v>37467.54</v>
      </c>
      <c r="D58" s="12">
        <v>6584.33</v>
      </c>
      <c r="E58" s="30" t="s">
        <v>161</v>
      </c>
      <c r="F58" s="53">
        <f t="shared" si="8"/>
        <v>61735.59999999999</v>
      </c>
      <c r="G58" s="58">
        <v>20510.46</v>
      </c>
      <c r="H58" s="44">
        <f t="shared" si="5"/>
        <v>41225.13999999999</v>
      </c>
      <c r="I58" s="17">
        <v>3675.02</v>
      </c>
      <c r="J58" s="13">
        <f t="shared" si="6"/>
        <v>44100.24</v>
      </c>
      <c r="K58" s="13">
        <v>2348.48</v>
      </c>
    </row>
    <row r="59" spans="1:11" ht="33.75">
      <c r="A59" s="20" t="s">
        <v>59</v>
      </c>
      <c r="B59" s="4">
        <v>5610.72</v>
      </c>
      <c r="C59" s="12">
        <f t="shared" si="9"/>
        <v>20910.079999999998</v>
      </c>
      <c r="D59" s="12">
        <v>22548.18</v>
      </c>
      <c r="E59" s="27" t="s">
        <v>135</v>
      </c>
      <c r="F59" s="53">
        <f t="shared" si="8"/>
        <v>3972.619999999999</v>
      </c>
      <c r="G59" s="58">
        <v>16464.33</v>
      </c>
      <c r="H59" s="44">
        <f t="shared" si="5"/>
        <v>-12491.710000000003</v>
      </c>
      <c r="I59" s="17">
        <v>2057.24</v>
      </c>
      <c r="J59" s="13">
        <f t="shared" si="6"/>
        <v>24686.879999999997</v>
      </c>
      <c r="K59" s="13">
        <v>1301.88</v>
      </c>
    </row>
    <row r="60" spans="1:11" ht="45">
      <c r="A60" s="22" t="s">
        <v>60</v>
      </c>
      <c r="B60" s="4">
        <v>34363.45</v>
      </c>
      <c r="C60" s="12">
        <f t="shared" si="9"/>
        <v>28117.390000000003</v>
      </c>
      <c r="D60" s="12">
        <v>56171.97</v>
      </c>
      <c r="E60" s="27" t="s">
        <v>136</v>
      </c>
      <c r="F60" s="53">
        <f t="shared" si="8"/>
        <v>6308.869999999995</v>
      </c>
      <c r="G60" s="58">
        <v>42833.89</v>
      </c>
      <c r="H60" s="44">
        <f t="shared" si="5"/>
        <v>-36525.020000000004</v>
      </c>
      <c r="I60" s="17">
        <v>2766.67</v>
      </c>
      <c r="J60" s="13">
        <f t="shared" si="6"/>
        <v>33200.04</v>
      </c>
      <c r="K60" s="13">
        <v>1750.14</v>
      </c>
    </row>
    <row r="61" spans="1:11" ht="12.75">
      <c r="A61" s="20" t="s">
        <v>61</v>
      </c>
      <c r="B61" s="4">
        <v>3272.94</v>
      </c>
      <c r="C61" s="12">
        <f t="shared" si="9"/>
        <v>1999.1200000000001</v>
      </c>
      <c r="D61" s="12">
        <v>4508.64</v>
      </c>
      <c r="E61" s="28"/>
      <c r="F61" s="53">
        <f t="shared" si="8"/>
        <v>763.4200000000001</v>
      </c>
      <c r="G61" s="61"/>
      <c r="H61" s="44">
        <f t="shared" si="5"/>
        <v>763.4200000000001</v>
      </c>
      <c r="I61" s="17">
        <v>196.71</v>
      </c>
      <c r="J61" s="13">
        <f t="shared" si="6"/>
        <v>2360.52</v>
      </c>
      <c r="K61" s="13">
        <v>124.43</v>
      </c>
    </row>
    <row r="62" spans="1:11" ht="12.75">
      <c r="A62" s="20" t="s">
        <v>62</v>
      </c>
      <c r="B62" s="4">
        <v>5421.1</v>
      </c>
      <c r="C62" s="12">
        <f t="shared" si="9"/>
        <v>3138.61</v>
      </c>
      <c r="D62" s="12">
        <v>0</v>
      </c>
      <c r="E62" s="28"/>
      <c r="F62" s="53">
        <f t="shared" si="8"/>
        <v>8559.710000000001</v>
      </c>
      <c r="G62" s="61"/>
      <c r="H62" s="44">
        <f t="shared" si="5"/>
        <v>8559.710000000001</v>
      </c>
      <c r="I62" s="17">
        <v>308.83</v>
      </c>
      <c r="J62" s="13">
        <f t="shared" si="6"/>
        <v>3705.96</v>
      </c>
      <c r="K62" s="13">
        <v>195.36</v>
      </c>
    </row>
    <row r="63" spans="1:11" ht="12.75">
      <c r="A63" s="20" t="s">
        <v>63</v>
      </c>
      <c r="B63" s="4">
        <v>3821.09</v>
      </c>
      <c r="C63" s="12">
        <f t="shared" si="9"/>
        <v>3138.61</v>
      </c>
      <c r="D63" s="12">
        <v>3723.28</v>
      </c>
      <c r="E63" s="30" t="s">
        <v>99</v>
      </c>
      <c r="F63" s="53">
        <f t="shared" si="8"/>
        <v>3236.4200000000005</v>
      </c>
      <c r="G63" s="58">
        <v>1373.29</v>
      </c>
      <c r="H63" s="44">
        <f t="shared" si="5"/>
        <v>1863.1300000000006</v>
      </c>
      <c r="I63" s="17">
        <v>308.83</v>
      </c>
      <c r="J63" s="13">
        <f t="shared" si="6"/>
        <v>3705.96</v>
      </c>
      <c r="K63" s="13">
        <v>195.36</v>
      </c>
    </row>
    <row r="64" spans="1:11" ht="12.75">
      <c r="A64" s="20" t="s">
        <v>64</v>
      </c>
      <c r="B64" s="4">
        <v>2720.88</v>
      </c>
      <c r="C64" s="12">
        <v>1893.44</v>
      </c>
      <c r="D64" s="12">
        <v>0</v>
      </c>
      <c r="E64" s="28"/>
      <c r="F64" s="53">
        <f t="shared" si="8"/>
        <v>4614.32</v>
      </c>
      <c r="G64" s="58">
        <v>689.73</v>
      </c>
      <c r="H64" s="44">
        <f t="shared" si="5"/>
        <v>3924.5899999999997</v>
      </c>
      <c r="I64" s="17"/>
      <c r="J64" s="13">
        <f t="shared" si="6"/>
        <v>0</v>
      </c>
      <c r="K64" s="13">
        <v>194.35</v>
      </c>
    </row>
    <row r="65" spans="1:11" ht="12.75">
      <c r="A65" s="20" t="s">
        <v>65</v>
      </c>
      <c r="B65" s="4">
        <v>14218.23</v>
      </c>
      <c r="C65" s="12">
        <f aca="true" t="shared" si="10" ref="C65:C90">I65*7+K65*5</f>
        <v>8365.970000000001</v>
      </c>
      <c r="D65" s="12">
        <v>13022.08</v>
      </c>
      <c r="E65" s="27" t="s">
        <v>137</v>
      </c>
      <c r="F65" s="53">
        <f t="shared" si="8"/>
        <v>9562.12</v>
      </c>
      <c r="G65" s="58">
        <v>1937.87</v>
      </c>
      <c r="H65" s="44">
        <f t="shared" si="5"/>
        <v>7624.250000000001</v>
      </c>
      <c r="I65" s="17">
        <v>822.31</v>
      </c>
      <c r="J65" s="13">
        <f t="shared" si="6"/>
        <v>9867.72</v>
      </c>
      <c r="K65" s="13">
        <v>521.96</v>
      </c>
    </row>
    <row r="66" spans="1:11" ht="33.75">
      <c r="A66" s="23" t="s">
        <v>66</v>
      </c>
      <c r="B66" s="4">
        <v>9204.06</v>
      </c>
      <c r="C66" s="12">
        <f t="shared" si="10"/>
        <v>20434.82</v>
      </c>
      <c r="D66" s="12">
        <v>41377.27</v>
      </c>
      <c r="E66" s="27" t="s">
        <v>138</v>
      </c>
      <c r="F66" s="53">
        <f t="shared" si="8"/>
        <v>-11738.39</v>
      </c>
      <c r="G66" s="58">
        <v>38574.46</v>
      </c>
      <c r="H66" s="44">
        <f t="shared" si="5"/>
        <v>-50312.85</v>
      </c>
      <c r="I66" s="17">
        <v>2009.36</v>
      </c>
      <c r="J66" s="13">
        <f t="shared" si="6"/>
        <v>24112.32</v>
      </c>
      <c r="K66" s="13">
        <v>1273.86</v>
      </c>
    </row>
    <row r="67" spans="1:11" ht="33.75">
      <c r="A67" s="20" t="s">
        <v>67</v>
      </c>
      <c r="B67" s="4">
        <v>6667.72</v>
      </c>
      <c r="C67" s="12">
        <f t="shared" si="10"/>
        <v>21395.54</v>
      </c>
      <c r="D67" s="12">
        <v>93320.75</v>
      </c>
      <c r="E67" s="27" t="s">
        <v>160</v>
      </c>
      <c r="F67" s="53">
        <f t="shared" si="8"/>
        <v>-65257.49</v>
      </c>
      <c r="G67" s="58">
        <v>22002.89</v>
      </c>
      <c r="H67" s="44">
        <f t="shared" si="5"/>
        <v>-87260.38</v>
      </c>
      <c r="I67" s="17">
        <v>2107.12</v>
      </c>
      <c r="J67" s="13">
        <f t="shared" si="6"/>
        <v>25285.44</v>
      </c>
      <c r="K67" s="13">
        <v>1329.14</v>
      </c>
    </row>
    <row r="68" spans="1:11" ht="22.5">
      <c r="A68" s="20" t="s">
        <v>68</v>
      </c>
      <c r="B68" s="4">
        <v>90937.23</v>
      </c>
      <c r="C68" s="12">
        <f t="shared" si="10"/>
        <v>48256.86</v>
      </c>
      <c r="D68" s="12">
        <v>23983.04</v>
      </c>
      <c r="E68" s="27" t="s">
        <v>139</v>
      </c>
      <c r="F68" s="53">
        <f t="shared" si="8"/>
        <v>115211.04999999999</v>
      </c>
      <c r="G68" s="58">
        <v>15086.97</v>
      </c>
      <c r="H68" s="44">
        <f t="shared" si="5"/>
        <v>100124.07999999999</v>
      </c>
      <c r="I68" s="17">
        <v>4765.48</v>
      </c>
      <c r="J68" s="13">
        <f t="shared" si="6"/>
        <v>57185.759999999995</v>
      </c>
      <c r="K68" s="13">
        <v>2979.7</v>
      </c>
    </row>
    <row r="69" spans="1:11" ht="12.75">
      <c r="A69" s="20" t="s">
        <v>69</v>
      </c>
      <c r="B69" s="4">
        <v>4279.45</v>
      </c>
      <c r="C69" s="12">
        <f t="shared" si="10"/>
        <v>2477.63</v>
      </c>
      <c r="D69" s="12">
        <v>0</v>
      </c>
      <c r="E69" s="28"/>
      <c r="F69" s="53">
        <f t="shared" si="8"/>
        <v>6757.08</v>
      </c>
      <c r="G69" s="58">
        <v>443.18</v>
      </c>
      <c r="H69" s="44">
        <f t="shared" si="5"/>
        <v>6313.9</v>
      </c>
      <c r="I69" s="17">
        <v>243.79</v>
      </c>
      <c r="J69" s="13">
        <f t="shared" si="6"/>
        <v>2925.48</v>
      </c>
      <c r="K69" s="13">
        <v>154.22</v>
      </c>
    </row>
    <row r="70" spans="1:11" ht="33.75">
      <c r="A70" s="20" t="s">
        <v>70</v>
      </c>
      <c r="B70" s="6">
        <v>18306.79</v>
      </c>
      <c r="C70" s="12">
        <f t="shared" si="10"/>
        <v>21605.609999999997</v>
      </c>
      <c r="D70" s="12">
        <v>36132.47</v>
      </c>
      <c r="E70" s="27" t="s">
        <v>140</v>
      </c>
      <c r="F70" s="53">
        <f t="shared" si="8"/>
        <v>3779.929999999993</v>
      </c>
      <c r="G70" s="58">
        <v>30642.98</v>
      </c>
      <c r="H70" s="44">
        <f aca="true" t="shared" si="11" ref="H70:H101">F70-G70</f>
        <v>-26863.050000000007</v>
      </c>
      <c r="I70" s="17">
        <v>2112.18</v>
      </c>
      <c r="J70" s="13">
        <f aca="true" t="shared" si="12" ref="J70:J101">12*I70</f>
        <v>25346.159999999996</v>
      </c>
      <c r="K70" s="13">
        <v>1364.07</v>
      </c>
    </row>
    <row r="71" spans="1:11" ht="12.75">
      <c r="A71" s="20"/>
      <c r="B71" s="5"/>
      <c r="C71" s="12">
        <f t="shared" si="10"/>
        <v>0</v>
      </c>
      <c r="D71" s="12"/>
      <c r="E71" s="28"/>
      <c r="F71" s="53">
        <f t="shared" si="8"/>
        <v>0</v>
      </c>
      <c r="G71" s="58"/>
      <c r="H71" s="44">
        <f t="shared" si="11"/>
        <v>0</v>
      </c>
      <c r="I71" s="17"/>
      <c r="J71" s="13">
        <f t="shared" si="12"/>
        <v>0</v>
      </c>
      <c r="K71" s="13"/>
    </row>
    <row r="72" spans="1:11" ht="22.5">
      <c r="A72" s="24" t="s">
        <v>71</v>
      </c>
      <c r="B72" s="11">
        <v>107697.16</v>
      </c>
      <c r="C72" s="12">
        <f t="shared" si="10"/>
        <v>50505.85</v>
      </c>
      <c r="D72" s="12">
        <v>19660.07</v>
      </c>
      <c r="E72" s="27" t="s">
        <v>141</v>
      </c>
      <c r="F72" s="53">
        <f aca="true" t="shared" si="13" ref="F72:F90">B72+C72-D72</f>
        <v>138542.94</v>
      </c>
      <c r="G72" s="58">
        <v>41603.65</v>
      </c>
      <c r="H72" s="44">
        <f t="shared" si="11"/>
        <v>96939.29000000001</v>
      </c>
      <c r="I72" s="17">
        <v>4910.05</v>
      </c>
      <c r="J72" s="13">
        <f t="shared" si="12"/>
        <v>58920.600000000006</v>
      </c>
      <c r="K72" s="13">
        <v>3227.1</v>
      </c>
    </row>
    <row r="73" spans="1:11" ht="12.75">
      <c r="A73" s="25" t="s">
        <v>72</v>
      </c>
      <c r="B73" s="4">
        <v>27013.23</v>
      </c>
      <c r="C73" s="12">
        <f t="shared" si="10"/>
        <v>12202.93</v>
      </c>
      <c r="D73" s="12">
        <v>14898.48</v>
      </c>
      <c r="E73" s="27" t="s">
        <v>142</v>
      </c>
      <c r="F73" s="53">
        <f t="shared" si="13"/>
        <v>24317.680000000004</v>
      </c>
      <c r="G73" s="58">
        <v>5552.56</v>
      </c>
      <c r="H73" s="44">
        <f t="shared" si="11"/>
        <v>18765.120000000003</v>
      </c>
      <c r="I73" s="17">
        <v>1186.34</v>
      </c>
      <c r="J73" s="13">
        <f t="shared" si="12"/>
        <v>14236.079999999998</v>
      </c>
      <c r="K73" s="13">
        <v>779.71</v>
      </c>
    </row>
    <row r="74" spans="1:11" ht="45">
      <c r="A74" s="25" t="s">
        <v>73</v>
      </c>
      <c r="B74" s="4">
        <v>26451.47</v>
      </c>
      <c r="C74" s="12">
        <f t="shared" si="10"/>
        <v>19183.49</v>
      </c>
      <c r="D74" s="12">
        <v>23302.99</v>
      </c>
      <c r="E74" s="27" t="s">
        <v>143</v>
      </c>
      <c r="F74" s="53">
        <f t="shared" si="13"/>
        <v>22331.970000000005</v>
      </c>
      <c r="G74" s="58">
        <v>36057.31</v>
      </c>
      <c r="H74" s="44">
        <f t="shared" si="11"/>
        <v>-13725.339999999993</v>
      </c>
      <c r="I74" s="17">
        <v>1864.97</v>
      </c>
      <c r="J74" s="13">
        <f t="shared" si="12"/>
        <v>22379.64</v>
      </c>
      <c r="K74" s="13">
        <v>1225.74</v>
      </c>
    </row>
    <row r="75" spans="1:11" ht="33.75">
      <c r="A75" s="24" t="s">
        <v>74</v>
      </c>
      <c r="B75" s="11">
        <v>251501.35</v>
      </c>
      <c r="C75" s="12">
        <f t="shared" si="10"/>
        <v>136287.18</v>
      </c>
      <c r="D75" s="12">
        <v>49788.79</v>
      </c>
      <c r="E75" s="27" t="s">
        <v>144</v>
      </c>
      <c r="F75" s="53">
        <f t="shared" si="13"/>
        <v>337999.74000000005</v>
      </c>
      <c r="G75" s="58">
        <v>172682.8</v>
      </c>
      <c r="H75" s="44">
        <f t="shared" si="11"/>
        <v>165316.94000000006</v>
      </c>
      <c r="I75" s="17">
        <v>13249.49</v>
      </c>
      <c r="J75" s="13">
        <f t="shared" si="12"/>
        <v>158993.88</v>
      </c>
      <c r="K75" s="13">
        <v>8708.15</v>
      </c>
    </row>
    <row r="76" spans="1:11" ht="22.5">
      <c r="A76" s="25" t="s">
        <v>5</v>
      </c>
      <c r="B76" s="4">
        <v>70421.46</v>
      </c>
      <c r="C76" s="12">
        <f t="shared" si="10"/>
        <v>37292.58</v>
      </c>
      <c r="D76" s="12">
        <v>32832.35</v>
      </c>
      <c r="E76" s="27" t="s">
        <v>145</v>
      </c>
      <c r="F76" s="53">
        <f t="shared" si="13"/>
        <v>74881.69</v>
      </c>
      <c r="G76" s="58">
        <v>10891.3</v>
      </c>
      <c r="H76" s="44">
        <f t="shared" si="11"/>
        <v>63990.39</v>
      </c>
      <c r="I76" s="17">
        <v>3022.44</v>
      </c>
      <c r="J76" s="13">
        <f t="shared" si="12"/>
        <v>36269.28</v>
      </c>
      <c r="K76" s="13">
        <v>3227.1</v>
      </c>
    </row>
    <row r="77" spans="1:11" ht="22.5">
      <c r="A77" s="25" t="s">
        <v>4</v>
      </c>
      <c r="B77" s="4">
        <v>76555.89</v>
      </c>
      <c r="C77" s="12">
        <f t="shared" si="10"/>
        <v>49754.83</v>
      </c>
      <c r="D77" s="12">
        <v>33581.22</v>
      </c>
      <c r="E77" s="27" t="s">
        <v>146</v>
      </c>
      <c r="F77" s="53">
        <f t="shared" si="13"/>
        <v>92729.5</v>
      </c>
      <c r="G77" s="58">
        <v>15618.66</v>
      </c>
      <c r="H77" s="44">
        <f t="shared" si="11"/>
        <v>77110.84</v>
      </c>
      <c r="I77" s="17">
        <v>4837.04</v>
      </c>
      <c r="J77" s="13">
        <f t="shared" si="12"/>
        <v>58044.479999999996</v>
      </c>
      <c r="K77" s="13">
        <v>3179.11</v>
      </c>
    </row>
    <row r="78" spans="1:11" ht="33.75">
      <c r="A78" s="24" t="s">
        <v>75</v>
      </c>
      <c r="B78" s="4">
        <v>42172.55</v>
      </c>
      <c r="C78" s="12">
        <f t="shared" si="10"/>
        <v>28973.92</v>
      </c>
      <c r="D78" s="12">
        <v>28329.76</v>
      </c>
      <c r="E78" s="27" t="s">
        <v>147</v>
      </c>
      <c r="F78" s="53">
        <f t="shared" si="13"/>
        <v>42816.71000000001</v>
      </c>
      <c r="G78" s="58">
        <v>9261.83</v>
      </c>
      <c r="H78" s="44">
        <f t="shared" si="11"/>
        <v>33554.880000000005</v>
      </c>
      <c r="I78" s="17">
        <v>2816.91</v>
      </c>
      <c r="J78" s="13">
        <f t="shared" si="12"/>
        <v>33802.92</v>
      </c>
      <c r="K78" s="13">
        <v>1851.11</v>
      </c>
    </row>
    <row r="79" spans="1:11" ht="33.75">
      <c r="A79" s="24" t="s">
        <v>76</v>
      </c>
      <c r="B79" s="4">
        <v>34568.99</v>
      </c>
      <c r="C79" s="12">
        <f t="shared" si="10"/>
        <v>40426</v>
      </c>
      <c r="D79" s="12">
        <v>3982.4</v>
      </c>
      <c r="E79" s="27" t="s">
        <v>148</v>
      </c>
      <c r="F79" s="53">
        <f t="shared" si="13"/>
        <v>71012.59</v>
      </c>
      <c r="G79" s="58">
        <v>40814.5</v>
      </c>
      <c r="H79" s="44">
        <f t="shared" si="11"/>
        <v>30198.089999999997</v>
      </c>
      <c r="I79" s="17">
        <v>4094.55</v>
      </c>
      <c r="J79" s="13">
        <f t="shared" si="12"/>
        <v>49134.600000000006</v>
      </c>
      <c r="K79" s="13">
        <v>2352.83</v>
      </c>
    </row>
    <row r="80" spans="1:11" ht="12.75">
      <c r="A80" s="24" t="s">
        <v>77</v>
      </c>
      <c r="B80" s="4">
        <v>62288.82</v>
      </c>
      <c r="C80" s="12">
        <f t="shared" si="10"/>
        <v>35647.58</v>
      </c>
      <c r="D80" s="12">
        <v>7297.76</v>
      </c>
      <c r="E80" s="30" t="s">
        <v>123</v>
      </c>
      <c r="F80" s="53">
        <f t="shared" si="13"/>
        <v>90638.64</v>
      </c>
      <c r="G80" s="58">
        <v>29839.48</v>
      </c>
      <c r="H80" s="44">
        <f t="shared" si="11"/>
        <v>60799.16</v>
      </c>
      <c r="I80" s="17">
        <v>3465.74</v>
      </c>
      <c r="J80" s="13">
        <f t="shared" si="12"/>
        <v>41588.88</v>
      </c>
      <c r="K80" s="13">
        <v>2277.48</v>
      </c>
    </row>
    <row r="81" spans="1:11" ht="22.5">
      <c r="A81" s="24" t="s">
        <v>78</v>
      </c>
      <c r="B81" s="4">
        <v>57281.95</v>
      </c>
      <c r="C81" s="12">
        <f t="shared" si="10"/>
        <v>28599.52</v>
      </c>
      <c r="D81" s="12">
        <v>22161.36</v>
      </c>
      <c r="E81" s="30" t="s">
        <v>149</v>
      </c>
      <c r="F81" s="53">
        <f t="shared" si="13"/>
        <v>63720.11</v>
      </c>
      <c r="G81" s="58">
        <v>17788.01</v>
      </c>
      <c r="H81" s="44">
        <f t="shared" si="11"/>
        <v>45932.100000000006</v>
      </c>
      <c r="I81" s="17">
        <v>2780.51</v>
      </c>
      <c r="J81" s="13">
        <f t="shared" si="12"/>
        <v>33366.12</v>
      </c>
      <c r="K81" s="13">
        <v>1827.19</v>
      </c>
    </row>
    <row r="82" spans="1:11" ht="33.75">
      <c r="A82" s="24" t="s">
        <v>79</v>
      </c>
      <c r="B82" s="4">
        <v>59654.43</v>
      </c>
      <c r="C82" s="12">
        <f t="shared" si="10"/>
        <v>29198.55</v>
      </c>
      <c r="D82" s="12">
        <v>9144.76</v>
      </c>
      <c r="E82" s="27" t="s">
        <v>150</v>
      </c>
      <c r="F82" s="53">
        <f t="shared" si="13"/>
        <v>79708.22</v>
      </c>
      <c r="G82" s="58">
        <v>10830.17</v>
      </c>
      <c r="H82" s="44">
        <f t="shared" si="11"/>
        <v>68878.05</v>
      </c>
      <c r="I82" s="17">
        <v>2838.75</v>
      </c>
      <c r="J82" s="13">
        <f t="shared" si="12"/>
        <v>34065</v>
      </c>
      <c r="K82" s="13">
        <v>1865.46</v>
      </c>
    </row>
    <row r="83" spans="1:11" ht="45">
      <c r="A83" s="24" t="s">
        <v>80</v>
      </c>
      <c r="B83" s="4">
        <v>25428.91</v>
      </c>
      <c r="C83" s="12">
        <f t="shared" si="10"/>
        <v>27841.350000000002</v>
      </c>
      <c r="D83" s="12">
        <v>26160.62</v>
      </c>
      <c r="E83" s="27" t="s">
        <v>151</v>
      </c>
      <c r="F83" s="53">
        <f t="shared" si="13"/>
        <v>27109.640000000003</v>
      </c>
      <c r="G83" s="58">
        <v>40560.67</v>
      </c>
      <c r="H83" s="44">
        <f t="shared" si="11"/>
        <v>-13451.029999999995</v>
      </c>
      <c r="I83" s="17">
        <v>2706.8</v>
      </c>
      <c r="J83" s="13">
        <f t="shared" si="12"/>
        <v>32481.600000000002</v>
      </c>
      <c r="K83" s="13">
        <v>1778.75</v>
      </c>
    </row>
    <row r="84" spans="1:11" ht="33.75">
      <c r="A84" s="24" t="s">
        <v>3</v>
      </c>
      <c r="B84" s="4">
        <v>3154.43</v>
      </c>
      <c r="C84" s="12">
        <f t="shared" si="10"/>
        <v>8664.93</v>
      </c>
      <c r="D84" s="12">
        <v>85683.43</v>
      </c>
      <c r="E84" s="27" t="s">
        <v>152</v>
      </c>
      <c r="F84" s="53">
        <f t="shared" si="13"/>
        <v>-73864.06999999999</v>
      </c>
      <c r="G84" s="58">
        <v>15675.43</v>
      </c>
      <c r="H84" s="44">
        <f t="shared" si="11"/>
        <v>-89539.5</v>
      </c>
      <c r="I84" s="17">
        <v>898.99</v>
      </c>
      <c r="J84" s="13">
        <f t="shared" si="12"/>
        <v>10787.880000000001</v>
      </c>
      <c r="K84" s="13">
        <v>474.4</v>
      </c>
    </row>
    <row r="85" spans="1:11" ht="12.75">
      <c r="A85" s="20"/>
      <c r="B85" s="5"/>
      <c r="C85" s="12">
        <f t="shared" si="10"/>
        <v>0</v>
      </c>
      <c r="D85" s="12"/>
      <c r="E85" s="28"/>
      <c r="F85" s="53">
        <f t="shared" si="13"/>
        <v>0</v>
      </c>
      <c r="G85" s="58"/>
      <c r="H85" s="44">
        <f t="shared" si="11"/>
        <v>0</v>
      </c>
      <c r="I85" s="17"/>
      <c r="J85" s="13">
        <f t="shared" si="12"/>
        <v>0</v>
      </c>
      <c r="K85" s="13"/>
    </row>
    <row r="86" spans="1:11" ht="45">
      <c r="A86" s="24" t="s">
        <v>81</v>
      </c>
      <c r="B86" s="4">
        <v>61459.69</v>
      </c>
      <c r="C86" s="12">
        <f t="shared" si="10"/>
        <v>48228.37</v>
      </c>
      <c r="D86" s="12">
        <v>76305.19</v>
      </c>
      <c r="E86" s="27" t="s">
        <v>153</v>
      </c>
      <c r="F86" s="53">
        <f t="shared" si="13"/>
        <v>33382.869999999995</v>
      </c>
      <c r="G86" s="58">
        <v>70610.61</v>
      </c>
      <c r="H86" s="44">
        <f t="shared" si="11"/>
        <v>-37227.740000000005</v>
      </c>
      <c r="I86" s="17">
        <v>4739.06</v>
      </c>
      <c r="J86" s="13">
        <f t="shared" si="12"/>
        <v>56868.72</v>
      </c>
      <c r="K86" s="13">
        <v>3010.99</v>
      </c>
    </row>
    <row r="87" spans="1:11" ht="12.75">
      <c r="A87" s="20" t="s">
        <v>82</v>
      </c>
      <c r="B87" s="4">
        <v>7953.86</v>
      </c>
      <c r="C87" s="12">
        <f t="shared" si="10"/>
        <v>4416.4</v>
      </c>
      <c r="D87" s="12">
        <v>2337.19</v>
      </c>
      <c r="E87" s="35" t="s">
        <v>154</v>
      </c>
      <c r="F87" s="53">
        <f t="shared" si="13"/>
        <v>10033.069999999998</v>
      </c>
      <c r="G87" s="58">
        <v>1995.65</v>
      </c>
      <c r="H87" s="44">
        <f t="shared" si="11"/>
        <v>8037.419999999998</v>
      </c>
      <c r="I87" s="17">
        <v>452.5</v>
      </c>
      <c r="J87" s="13">
        <f t="shared" si="12"/>
        <v>5430</v>
      </c>
      <c r="K87" s="13">
        <v>249.78</v>
      </c>
    </row>
    <row r="88" spans="1:11" ht="12.75">
      <c r="A88" s="20" t="s">
        <v>83</v>
      </c>
      <c r="B88" s="4">
        <v>2973.98</v>
      </c>
      <c r="C88" s="12">
        <f t="shared" si="10"/>
        <v>1718.4099999999999</v>
      </c>
      <c r="D88" s="12">
        <v>0</v>
      </c>
      <c r="E88" s="28"/>
      <c r="F88" s="53">
        <f t="shared" si="13"/>
        <v>4692.389999999999</v>
      </c>
      <c r="G88" s="58">
        <v>1386.04</v>
      </c>
      <c r="H88" s="44">
        <f t="shared" si="11"/>
        <v>3306.3499999999995</v>
      </c>
      <c r="I88" s="17">
        <v>168.98</v>
      </c>
      <c r="J88" s="13">
        <f t="shared" si="12"/>
        <v>2027.7599999999998</v>
      </c>
      <c r="K88" s="13">
        <v>107.11</v>
      </c>
    </row>
    <row r="89" spans="1:11" ht="12.75">
      <c r="A89" s="20" t="s">
        <v>84</v>
      </c>
      <c r="B89" s="4">
        <v>2596</v>
      </c>
      <c r="C89" s="12">
        <f t="shared" si="10"/>
        <v>1500</v>
      </c>
      <c r="D89" s="12">
        <v>4401.24</v>
      </c>
      <c r="E89" s="27" t="s">
        <v>95</v>
      </c>
      <c r="F89" s="53">
        <f t="shared" si="13"/>
        <v>-305.2399999999998</v>
      </c>
      <c r="G89" s="58">
        <v>440.91</v>
      </c>
      <c r="H89" s="44">
        <f t="shared" si="11"/>
        <v>-746.1499999999999</v>
      </c>
      <c r="I89" s="17">
        <v>147.5</v>
      </c>
      <c r="J89" s="13">
        <f t="shared" si="12"/>
        <v>1770</v>
      </c>
      <c r="K89" s="13">
        <v>93.5</v>
      </c>
    </row>
    <row r="90" spans="1:11" ht="12.75">
      <c r="A90" s="8" t="s">
        <v>85</v>
      </c>
      <c r="B90" s="9">
        <v>7908.46</v>
      </c>
      <c r="C90" s="12">
        <f t="shared" si="10"/>
        <v>4569.58</v>
      </c>
      <c r="D90" s="12">
        <v>3484.03</v>
      </c>
      <c r="E90" s="27" t="s">
        <v>155</v>
      </c>
      <c r="F90" s="53">
        <f t="shared" si="13"/>
        <v>8994.01</v>
      </c>
      <c r="G90" s="58">
        <v>12239.99</v>
      </c>
      <c r="H90" s="44">
        <f t="shared" si="11"/>
        <v>-3245.9799999999996</v>
      </c>
      <c r="I90" s="17">
        <v>449.34</v>
      </c>
      <c r="J90" s="13">
        <f t="shared" si="12"/>
        <v>5392.08</v>
      </c>
      <c r="K90" s="13">
        <v>284.84</v>
      </c>
    </row>
    <row r="91" spans="1:10" ht="13.5" thickBot="1">
      <c r="A91" s="36"/>
      <c r="B91" s="37"/>
      <c r="C91" s="37"/>
      <c r="D91" s="37"/>
      <c r="E91" s="38"/>
      <c r="F91" s="54"/>
      <c r="G91" s="59"/>
      <c r="H91" s="45"/>
      <c r="I91" s="18"/>
      <c r="J91" s="1"/>
    </row>
    <row r="92" spans="1:10" ht="13.5" thickBot="1">
      <c r="A92" s="39" t="s">
        <v>86</v>
      </c>
      <c r="B92" s="40">
        <f>SUM(B6:B91)</f>
        <v>1904950.2399999993</v>
      </c>
      <c r="C92" s="40">
        <f>SUM(C6:C91)</f>
        <v>1614101.0200000003</v>
      </c>
      <c r="D92" s="40">
        <f>SUM(D6:D91)</f>
        <v>1902087.9600000004</v>
      </c>
      <c r="E92" s="41"/>
      <c r="F92" s="55">
        <f>SUM(F6:F91)</f>
        <v>1616963.2999999998</v>
      </c>
      <c r="G92" s="55">
        <f>SUM(G6:G91)</f>
        <v>1546376.6099999999</v>
      </c>
      <c r="H92" s="49">
        <f>SUM(H6:H91)</f>
        <v>70586.69000000019</v>
      </c>
      <c r="I92" s="19">
        <f>SUM(I6:I91)</f>
        <v>157011.23999999996</v>
      </c>
      <c r="J92" s="10">
        <f>SUM(J6:J91)</f>
        <v>1884134.8800000001</v>
      </c>
    </row>
    <row r="93" spans="6:8" ht="12.75">
      <c r="F93" s="42"/>
      <c r="G93" s="42"/>
      <c r="H93" s="42"/>
    </row>
    <row r="94" spans="5:8" ht="12.75">
      <c r="E94" s="50"/>
      <c r="F94" s="56"/>
      <c r="G94" s="46"/>
      <c r="H94" s="46"/>
    </row>
    <row r="95" spans="6:8" ht="12.75">
      <c r="F95" s="46"/>
      <c r="G95" s="46"/>
      <c r="H95" s="46"/>
    </row>
    <row r="96" spans="6:8" ht="12.75">
      <c r="F96" s="42"/>
      <c r="G96" s="42"/>
      <c r="H96" s="42"/>
    </row>
    <row r="97" spans="1:8" ht="12.75">
      <c r="A97" s="7"/>
      <c r="F97" s="42"/>
      <c r="G97" s="42"/>
      <c r="H97" s="42"/>
    </row>
    <row r="98" spans="6:8" ht="12.75">
      <c r="F98" s="42"/>
      <c r="G98" s="42"/>
      <c r="H98" s="42"/>
    </row>
    <row r="99" spans="6:8" ht="12.75">
      <c r="F99" s="42"/>
      <c r="G99" s="42"/>
      <c r="H99" s="42"/>
    </row>
  </sheetData>
  <sheetProtection/>
  <mergeCells count="12">
    <mergeCell ref="I4:I5"/>
    <mergeCell ref="J4:J5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E7">
      <selection activeCell="F45" sqref="F45"/>
    </sheetView>
  </sheetViews>
  <sheetFormatPr defaultColWidth="9.140625" defaultRowHeight="12.75"/>
  <cols>
    <col min="1" max="1" width="26.7109375" style="0" customWidth="1"/>
    <col min="2" max="4" width="11.7109375" style="0" customWidth="1"/>
    <col min="5" max="5" width="40.7109375" style="0" customWidth="1"/>
    <col min="6" max="7" width="11.7109375" style="42" customWidth="1"/>
    <col min="8" max="8" width="14.7109375" style="42" customWidth="1"/>
    <col min="9" max="10" width="11.7109375" style="0" customWidth="1"/>
    <col min="11" max="11" width="14.7109375" style="0" customWidth="1"/>
    <col min="12" max="12" width="10.140625" style="0" bestFit="1" customWidth="1"/>
  </cols>
  <sheetData>
    <row r="1" spans="1:10" ht="15.75">
      <c r="A1" s="76" t="s">
        <v>96</v>
      </c>
      <c r="B1" s="76"/>
      <c r="C1" s="76"/>
      <c r="D1" s="76"/>
      <c r="E1" s="76"/>
      <c r="F1" s="76"/>
      <c r="G1" s="76"/>
      <c r="H1" s="76"/>
      <c r="I1" s="29"/>
      <c r="J1" s="29"/>
    </row>
    <row r="2" spans="1:10" ht="15.75">
      <c r="A2" s="76" t="s">
        <v>97</v>
      </c>
      <c r="B2" s="76"/>
      <c r="C2" s="76"/>
      <c r="D2" s="76"/>
      <c r="E2" s="76"/>
      <c r="F2" s="76"/>
      <c r="G2" s="76"/>
      <c r="H2" s="76"/>
      <c r="I2" s="29"/>
      <c r="J2" s="29"/>
    </row>
    <row r="3" ht="13.5" thickBot="1"/>
    <row r="4" spans="1:10" ht="51" customHeight="1">
      <c r="A4" s="77" t="s">
        <v>0</v>
      </c>
      <c r="B4" s="81" t="s">
        <v>1</v>
      </c>
      <c r="C4" s="81" t="s">
        <v>2</v>
      </c>
      <c r="D4" s="83" t="s">
        <v>89</v>
      </c>
      <c r="E4" s="91" t="s">
        <v>91</v>
      </c>
      <c r="F4" s="79" t="s">
        <v>165</v>
      </c>
      <c r="G4" s="87" t="s">
        <v>88</v>
      </c>
      <c r="H4" s="89" t="s">
        <v>163</v>
      </c>
      <c r="I4" s="74" t="s">
        <v>87</v>
      </c>
      <c r="J4" s="75" t="s">
        <v>90</v>
      </c>
    </row>
    <row r="5" spans="1:10" ht="22.5" customHeight="1" thickBot="1">
      <c r="A5" s="78"/>
      <c r="B5" s="82"/>
      <c r="C5" s="82"/>
      <c r="D5" s="84"/>
      <c r="E5" s="92"/>
      <c r="F5" s="80"/>
      <c r="G5" s="88"/>
      <c r="H5" s="90"/>
      <c r="I5" s="74"/>
      <c r="J5" s="75"/>
    </row>
    <row r="6" spans="1:10" ht="12.75">
      <c r="A6" s="2" t="s">
        <v>6</v>
      </c>
      <c r="B6" s="3">
        <v>0</v>
      </c>
      <c r="C6" s="31">
        <v>0</v>
      </c>
      <c r="D6" s="31">
        <v>0</v>
      </c>
      <c r="E6" s="32"/>
      <c r="F6" s="51">
        <f aca="true" t="shared" si="0" ref="F6:F37">B6+C6-D6</f>
        <v>0</v>
      </c>
      <c r="G6" s="57"/>
      <c r="H6" s="43">
        <f aca="true" t="shared" si="1" ref="H6:H37">F6-G6</f>
        <v>0</v>
      </c>
      <c r="I6" s="17">
        <v>0</v>
      </c>
      <c r="J6" s="13">
        <f aca="true" t="shared" si="2" ref="J6:J37">12*I6</f>
        <v>0</v>
      </c>
    </row>
    <row r="7" spans="1:13" ht="12.75">
      <c r="A7" s="20" t="s">
        <v>7</v>
      </c>
      <c r="B7" s="4"/>
      <c r="C7" s="12">
        <v>441</v>
      </c>
      <c r="D7" s="12">
        <v>0</v>
      </c>
      <c r="E7" s="26"/>
      <c r="F7" s="52">
        <f t="shared" si="0"/>
        <v>441</v>
      </c>
      <c r="G7" s="58">
        <v>463.16</v>
      </c>
      <c r="H7" s="44">
        <f t="shared" si="1"/>
        <v>-22.160000000000025</v>
      </c>
      <c r="I7" s="17">
        <v>0</v>
      </c>
      <c r="J7" s="13">
        <f t="shared" si="2"/>
        <v>0</v>
      </c>
      <c r="K7" s="47">
        <v>441</v>
      </c>
      <c r="L7" s="47"/>
      <c r="M7" s="47"/>
    </row>
    <row r="8" spans="1:13" ht="33.75">
      <c r="A8" s="20" t="s">
        <v>8</v>
      </c>
      <c r="B8" s="4">
        <v>17226.93</v>
      </c>
      <c r="C8" s="12">
        <v>19685.89</v>
      </c>
      <c r="D8" s="12">
        <v>19856.04</v>
      </c>
      <c r="E8" s="27" t="s">
        <v>156</v>
      </c>
      <c r="F8" s="53">
        <f t="shared" si="0"/>
        <v>17056.78</v>
      </c>
      <c r="G8" s="58">
        <v>22650.32</v>
      </c>
      <c r="H8" s="44">
        <f t="shared" si="1"/>
        <v>-5593.540000000001</v>
      </c>
      <c r="I8" s="17">
        <v>2498.94</v>
      </c>
      <c r="J8" s="13">
        <f t="shared" si="2"/>
        <v>29987.28</v>
      </c>
      <c r="K8" s="47">
        <v>17056.78</v>
      </c>
      <c r="L8" s="47"/>
      <c r="M8" s="47"/>
    </row>
    <row r="9" spans="1:13" ht="33.75">
      <c r="A9" s="20" t="s">
        <v>9</v>
      </c>
      <c r="B9" s="4">
        <v>16091.8</v>
      </c>
      <c r="C9" s="12">
        <v>14287.15</v>
      </c>
      <c r="D9" s="12">
        <v>42100.79</v>
      </c>
      <c r="E9" s="27" t="s">
        <v>100</v>
      </c>
      <c r="F9" s="53">
        <f t="shared" si="0"/>
        <v>-11721.840000000004</v>
      </c>
      <c r="G9" s="58">
        <v>9120.7</v>
      </c>
      <c r="H9" s="44">
        <f t="shared" si="1"/>
        <v>-20842.540000000005</v>
      </c>
      <c r="I9" s="17">
        <v>1996.6</v>
      </c>
      <c r="J9" s="13">
        <f t="shared" si="2"/>
        <v>23959.199999999997</v>
      </c>
      <c r="K9" s="47"/>
      <c r="L9" s="47">
        <v>-11721.84</v>
      </c>
      <c r="M9" s="47"/>
    </row>
    <row r="10" spans="1:13" ht="45">
      <c r="A10" s="20" t="s">
        <v>10</v>
      </c>
      <c r="B10" s="4">
        <v>24488.48</v>
      </c>
      <c r="C10" s="12">
        <v>14418.64</v>
      </c>
      <c r="D10" s="12">
        <v>128646.18</v>
      </c>
      <c r="E10" s="33" t="s">
        <v>157</v>
      </c>
      <c r="F10" s="53">
        <f t="shared" si="0"/>
        <v>-89739.06</v>
      </c>
      <c r="G10" s="58">
        <v>57887.04</v>
      </c>
      <c r="H10" s="44">
        <f t="shared" si="1"/>
        <v>-147626.1</v>
      </c>
      <c r="I10" s="17">
        <v>2016.95</v>
      </c>
      <c r="J10" s="13">
        <f t="shared" si="2"/>
        <v>24203.4</v>
      </c>
      <c r="K10" s="48"/>
      <c r="L10" s="47">
        <v>-89739.06</v>
      </c>
      <c r="M10" s="47"/>
    </row>
    <row r="11" spans="1:13" ht="45">
      <c r="A11" s="20" t="s">
        <v>11</v>
      </c>
      <c r="B11" s="4">
        <v>16292.04</v>
      </c>
      <c r="C11" s="12">
        <v>14644.39</v>
      </c>
      <c r="D11" s="12">
        <v>46535.45</v>
      </c>
      <c r="E11" s="27" t="s">
        <v>101</v>
      </c>
      <c r="F11" s="53">
        <f t="shared" si="0"/>
        <v>-15599.019999999997</v>
      </c>
      <c r="G11" s="58">
        <v>35931.76</v>
      </c>
      <c r="H11" s="44">
        <f t="shared" si="1"/>
        <v>-51530.78</v>
      </c>
      <c r="I11" s="17">
        <v>2041.28</v>
      </c>
      <c r="J11" s="13">
        <f t="shared" si="2"/>
        <v>24495.36</v>
      </c>
      <c r="K11" s="47"/>
      <c r="L11" s="47">
        <v>-15599.02</v>
      </c>
      <c r="M11" s="47"/>
    </row>
    <row r="12" spans="1:13" ht="45">
      <c r="A12" s="20" t="s">
        <v>12</v>
      </c>
      <c r="B12" s="4">
        <v>29364.48</v>
      </c>
      <c r="C12" s="12">
        <v>14998.79</v>
      </c>
      <c r="D12" s="12">
        <v>43146.61</v>
      </c>
      <c r="E12" s="27" t="s">
        <v>102</v>
      </c>
      <c r="F12" s="53">
        <f t="shared" si="0"/>
        <v>1216.6600000000035</v>
      </c>
      <c r="G12" s="58">
        <v>11878.16</v>
      </c>
      <c r="H12" s="44">
        <f t="shared" si="1"/>
        <v>-10661.499999999996</v>
      </c>
      <c r="I12" s="17">
        <v>2096.35</v>
      </c>
      <c r="J12" s="13">
        <f t="shared" si="2"/>
        <v>25156.199999999997</v>
      </c>
      <c r="K12" s="47">
        <v>1216.66</v>
      </c>
      <c r="L12" s="47"/>
      <c r="M12" s="47"/>
    </row>
    <row r="13" spans="1:13" ht="33.75">
      <c r="A13" s="20" t="s">
        <v>13</v>
      </c>
      <c r="B13" s="4">
        <v>18370.86</v>
      </c>
      <c r="C13" s="12">
        <v>14675.84</v>
      </c>
      <c r="D13" s="12">
        <v>53944.53</v>
      </c>
      <c r="E13" s="27" t="s">
        <v>103</v>
      </c>
      <c r="F13" s="53">
        <f t="shared" si="0"/>
        <v>-20897.83</v>
      </c>
      <c r="G13" s="58">
        <v>17025.71</v>
      </c>
      <c r="H13" s="44">
        <f t="shared" si="1"/>
        <v>-37923.54</v>
      </c>
      <c r="I13" s="17">
        <v>2053.25</v>
      </c>
      <c r="J13" s="13">
        <f t="shared" si="2"/>
        <v>24639</v>
      </c>
      <c r="K13" s="47"/>
      <c r="L13" s="47">
        <v>-20897.83</v>
      </c>
      <c r="M13" s="47"/>
    </row>
    <row r="14" spans="1:13" ht="12.75">
      <c r="A14" s="21" t="s">
        <v>14</v>
      </c>
      <c r="B14" s="4">
        <v>9949.44</v>
      </c>
      <c r="C14" s="12">
        <v>23256.39</v>
      </c>
      <c r="D14" s="12">
        <v>1717.43</v>
      </c>
      <c r="E14" s="30" t="s">
        <v>98</v>
      </c>
      <c r="F14" s="53">
        <f t="shared" si="0"/>
        <v>31488.4</v>
      </c>
      <c r="G14" s="58">
        <v>18056.11</v>
      </c>
      <c r="H14" s="44">
        <f t="shared" si="1"/>
        <v>13432.29</v>
      </c>
      <c r="I14" s="17">
        <v>3241.87</v>
      </c>
      <c r="J14" s="13">
        <f t="shared" si="2"/>
        <v>38902.44</v>
      </c>
      <c r="K14" s="47">
        <v>31488.4</v>
      </c>
      <c r="L14" s="47"/>
      <c r="M14" s="47"/>
    </row>
    <row r="15" spans="1:13" ht="22.5">
      <c r="A15" s="20" t="s">
        <v>15</v>
      </c>
      <c r="B15" s="4">
        <v>10713.17</v>
      </c>
      <c r="C15" s="12">
        <v>14367.14</v>
      </c>
      <c r="D15" s="12">
        <v>16109.15</v>
      </c>
      <c r="E15" s="27" t="s">
        <v>104</v>
      </c>
      <c r="F15" s="53">
        <f t="shared" si="0"/>
        <v>8971.159999999998</v>
      </c>
      <c r="G15" s="58">
        <v>20566.38</v>
      </c>
      <c r="H15" s="44">
        <f t="shared" si="1"/>
        <v>-11595.220000000003</v>
      </c>
      <c r="I15" s="17">
        <v>2005.37</v>
      </c>
      <c r="J15" s="13">
        <f t="shared" si="2"/>
        <v>24064.44</v>
      </c>
      <c r="K15" s="47">
        <v>8971.16</v>
      </c>
      <c r="L15" s="47"/>
      <c r="M15" s="47"/>
    </row>
    <row r="16" spans="1:13" ht="22.5">
      <c r="A16" s="20" t="s">
        <v>16</v>
      </c>
      <c r="B16" s="4">
        <v>53680.98</v>
      </c>
      <c r="C16" s="12">
        <v>22571.9</v>
      </c>
      <c r="D16" s="12">
        <v>2752.42</v>
      </c>
      <c r="E16" s="30" t="s">
        <v>105</v>
      </c>
      <c r="F16" s="53">
        <f t="shared" si="0"/>
        <v>73500.46</v>
      </c>
      <c r="G16" s="58">
        <v>14314.58</v>
      </c>
      <c r="H16" s="44">
        <f t="shared" si="1"/>
        <v>59185.880000000005</v>
      </c>
      <c r="I16" s="17">
        <v>3067</v>
      </c>
      <c r="J16" s="13">
        <f t="shared" si="2"/>
        <v>36804</v>
      </c>
      <c r="K16" s="47">
        <v>73500.46</v>
      </c>
      <c r="L16" s="47"/>
      <c r="M16" s="47"/>
    </row>
    <row r="17" spans="1:13" ht="12.75">
      <c r="A17" s="20" t="s">
        <v>17</v>
      </c>
      <c r="B17" s="4">
        <v>1725.01</v>
      </c>
      <c r="C17" s="12">
        <v>4951.48</v>
      </c>
      <c r="D17" s="12">
        <v>0</v>
      </c>
      <c r="E17" s="30" t="s">
        <v>162</v>
      </c>
      <c r="F17" s="53">
        <f t="shared" si="0"/>
        <v>6676.49</v>
      </c>
      <c r="G17" s="58">
        <v>1756.4</v>
      </c>
      <c r="H17" s="44">
        <f t="shared" si="1"/>
        <v>4920.09</v>
      </c>
      <c r="I17" s="17">
        <v>689.77</v>
      </c>
      <c r="J17" s="13">
        <f t="shared" si="2"/>
        <v>8277.24</v>
      </c>
      <c r="K17" s="47">
        <v>6676.49</v>
      </c>
      <c r="L17" s="47"/>
      <c r="M17" s="47"/>
    </row>
    <row r="18" spans="1:13" ht="22.5">
      <c r="A18" s="20" t="s">
        <v>18</v>
      </c>
      <c r="B18" s="4">
        <v>4214.48</v>
      </c>
      <c r="C18" s="12">
        <v>3370.45</v>
      </c>
      <c r="D18" s="12">
        <v>6855.61</v>
      </c>
      <c r="E18" s="27" t="s">
        <v>106</v>
      </c>
      <c r="F18" s="53">
        <f t="shared" si="0"/>
        <v>729.3199999999997</v>
      </c>
      <c r="G18" s="58">
        <v>1530.55</v>
      </c>
      <c r="H18" s="44">
        <f t="shared" si="1"/>
        <v>-801.2300000000002</v>
      </c>
      <c r="I18" s="17">
        <v>470.11</v>
      </c>
      <c r="J18" s="13">
        <f t="shared" si="2"/>
        <v>5641.32</v>
      </c>
      <c r="K18" s="47">
        <v>729.32</v>
      </c>
      <c r="L18" s="47"/>
      <c r="M18" s="47"/>
    </row>
    <row r="19" spans="1:13" ht="33.75">
      <c r="A19" s="20" t="s">
        <v>19</v>
      </c>
      <c r="B19" s="4"/>
      <c r="C19" s="12">
        <v>14541.49</v>
      </c>
      <c r="D19" s="12">
        <v>9877.53</v>
      </c>
      <c r="E19" s="27" t="s">
        <v>107</v>
      </c>
      <c r="F19" s="53">
        <f t="shared" si="0"/>
        <v>4663.959999999999</v>
      </c>
      <c r="G19" s="58">
        <v>22119.29</v>
      </c>
      <c r="H19" s="44">
        <f t="shared" si="1"/>
        <v>-17455.33</v>
      </c>
      <c r="I19" s="17">
        <v>2019.34</v>
      </c>
      <c r="J19" s="13">
        <f t="shared" si="2"/>
        <v>24232.079999999998</v>
      </c>
      <c r="K19" s="47">
        <v>4663.96</v>
      </c>
      <c r="L19" s="47"/>
      <c r="M19" s="47"/>
    </row>
    <row r="20" spans="1:13" ht="22.5">
      <c r="A20" s="20" t="s">
        <v>20</v>
      </c>
      <c r="B20" s="4"/>
      <c r="C20" s="12">
        <v>8571.15</v>
      </c>
      <c r="D20" s="12">
        <v>21347.79</v>
      </c>
      <c r="E20" s="27" t="s">
        <v>158</v>
      </c>
      <c r="F20" s="53">
        <f t="shared" si="0"/>
        <v>-12776.640000000001</v>
      </c>
      <c r="G20" s="58">
        <v>6522.25</v>
      </c>
      <c r="H20" s="44">
        <f t="shared" si="1"/>
        <v>-19298.89</v>
      </c>
      <c r="I20" s="17">
        <v>1194.21</v>
      </c>
      <c r="J20" s="13">
        <f t="shared" si="2"/>
        <v>14330.52</v>
      </c>
      <c r="K20" s="47"/>
      <c r="L20" s="47">
        <v>-12776.64</v>
      </c>
      <c r="M20" s="47"/>
    </row>
    <row r="21" spans="1:13" ht="22.5">
      <c r="A21" s="20" t="s">
        <v>21</v>
      </c>
      <c r="B21" s="4"/>
      <c r="C21" s="12">
        <v>6626.41</v>
      </c>
      <c r="D21" s="12">
        <v>20340.46</v>
      </c>
      <c r="E21" s="27" t="s">
        <v>108</v>
      </c>
      <c r="F21" s="53">
        <f t="shared" si="0"/>
        <v>-13714.05</v>
      </c>
      <c r="G21" s="58">
        <v>23717.78</v>
      </c>
      <c r="H21" s="44">
        <f t="shared" si="1"/>
        <v>-37431.83</v>
      </c>
      <c r="I21" s="17">
        <v>1009.07</v>
      </c>
      <c r="J21" s="13">
        <f t="shared" si="2"/>
        <v>12108.84</v>
      </c>
      <c r="K21" s="47"/>
      <c r="L21" s="47">
        <v>-13714.05</v>
      </c>
      <c r="M21" s="47"/>
    </row>
    <row r="22" spans="1:13" ht="33.75">
      <c r="A22" s="20" t="s">
        <v>22</v>
      </c>
      <c r="B22" s="4">
        <v>9859.81</v>
      </c>
      <c r="C22" s="12">
        <v>7854.07</v>
      </c>
      <c r="D22" s="12">
        <v>10824.84</v>
      </c>
      <c r="E22" s="27" t="s">
        <v>109</v>
      </c>
      <c r="F22" s="53">
        <f t="shared" si="0"/>
        <v>6889.039999999997</v>
      </c>
      <c r="G22" s="58">
        <v>43937.73</v>
      </c>
      <c r="H22" s="44">
        <f t="shared" si="1"/>
        <v>-37048.69</v>
      </c>
      <c r="I22" s="17">
        <v>1064.5</v>
      </c>
      <c r="J22" s="13">
        <f t="shared" si="2"/>
        <v>12774</v>
      </c>
      <c r="K22" s="47">
        <v>6889.04</v>
      </c>
      <c r="L22" s="47"/>
      <c r="M22" s="47"/>
    </row>
    <row r="23" spans="1:13" ht="33.75">
      <c r="A23" s="20" t="s">
        <v>23</v>
      </c>
      <c r="B23" s="4">
        <v>-2025.18</v>
      </c>
      <c r="C23" s="12">
        <v>14204.27</v>
      </c>
      <c r="D23" s="12">
        <v>2309.99</v>
      </c>
      <c r="E23" s="27" t="s">
        <v>110</v>
      </c>
      <c r="F23" s="53">
        <f t="shared" si="0"/>
        <v>9869.1</v>
      </c>
      <c r="G23" s="58">
        <v>14750.55</v>
      </c>
      <c r="H23" s="44">
        <f t="shared" si="1"/>
        <v>-4881.449999999999</v>
      </c>
      <c r="I23" s="17">
        <v>1985.4</v>
      </c>
      <c r="J23" s="13">
        <f t="shared" si="2"/>
        <v>23824.800000000003</v>
      </c>
      <c r="K23" s="47">
        <v>9869.1</v>
      </c>
      <c r="L23" s="47"/>
      <c r="M23" s="47"/>
    </row>
    <row r="24" spans="1:13" ht="12.75">
      <c r="A24" s="20" t="s">
        <v>24</v>
      </c>
      <c r="B24" s="4">
        <v>2324.67</v>
      </c>
      <c r="C24" s="12">
        <v>757.67</v>
      </c>
      <c r="D24" s="12">
        <v>3278</v>
      </c>
      <c r="E24" s="34" t="s">
        <v>93</v>
      </c>
      <c r="F24" s="53">
        <f t="shared" si="0"/>
        <v>-195.65999999999985</v>
      </c>
      <c r="G24" s="58">
        <v>240.25</v>
      </c>
      <c r="H24" s="44">
        <f t="shared" si="1"/>
        <v>-435.90999999999985</v>
      </c>
      <c r="I24" s="17">
        <v>105.68</v>
      </c>
      <c r="J24" s="13">
        <f t="shared" si="2"/>
        <v>1268.16</v>
      </c>
      <c r="K24" s="47"/>
      <c r="L24" s="47">
        <v>-195.66</v>
      </c>
      <c r="M24" s="47"/>
    </row>
    <row r="25" spans="1:13" ht="56.25">
      <c r="A25" s="20" t="s">
        <v>25</v>
      </c>
      <c r="B25" s="4">
        <v>19193.94</v>
      </c>
      <c r="C25" s="12">
        <v>14901.61</v>
      </c>
      <c r="D25" s="12">
        <v>48543.49</v>
      </c>
      <c r="E25" s="27" t="s">
        <v>111</v>
      </c>
      <c r="F25" s="53">
        <f t="shared" si="0"/>
        <v>-14447.939999999995</v>
      </c>
      <c r="G25" s="58">
        <v>46503.91</v>
      </c>
      <c r="H25" s="44">
        <f t="shared" si="1"/>
        <v>-60951.85</v>
      </c>
      <c r="I25" s="17">
        <v>2073.2</v>
      </c>
      <c r="J25" s="13">
        <f t="shared" si="2"/>
        <v>24878.399999999998</v>
      </c>
      <c r="K25" s="47"/>
      <c r="L25" s="47">
        <v>-14447.94</v>
      </c>
      <c r="M25" s="47"/>
    </row>
    <row r="26" spans="1:13" ht="22.5">
      <c r="A26" s="20" t="s">
        <v>26</v>
      </c>
      <c r="B26" s="4">
        <v>17095.56</v>
      </c>
      <c r="C26" s="12">
        <v>8934.09</v>
      </c>
      <c r="D26" s="12">
        <v>1086.13</v>
      </c>
      <c r="E26" s="27" t="s">
        <v>112</v>
      </c>
      <c r="F26" s="53">
        <f t="shared" si="0"/>
        <v>24943.52</v>
      </c>
      <c r="G26" s="58">
        <v>12921.76</v>
      </c>
      <c r="H26" s="44">
        <f t="shared" si="1"/>
        <v>12021.76</v>
      </c>
      <c r="I26" s="17">
        <v>2056.85</v>
      </c>
      <c r="J26" s="13">
        <f t="shared" si="2"/>
        <v>24682.199999999997</v>
      </c>
      <c r="K26" s="47">
        <v>24943.52</v>
      </c>
      <c r="L26" s="47"/>
      <c r="M26" s="47"/>
    </row>
    <row r="27" spans="1:13" ht="22.5">
      <c r="A27" s="20" t="s">
        <v>27</v>
      </c>
      <c r="B27" s="4">
        <v>-11109.77</v>
      </c>
      <c r="C27" s="12">
        <v>4984.64</v>
      </c>
      <c r="D27" s="12">
        <v>12857.04</v>
      </c>
      <c r="E27" s="27" t="s">
        <v>113</v>
      </c>
      <c r="F27" s="53">
        <f t="shared" si="0"/>
        <v>-18982.170000000002</v>
      </c>
      <c r="G27" s="58">
        <v>11550.3</v>
      </c>
      <c r="H27" s="44">
        <f t="shared" si="1"/>
        <v>-30532.47</v>
      </c>
      <c r="I27" s="17">
        <v>695.26</v>
      </c>
      <c r="J27" s="13">
        <f t="shared" si="2"/>
        <v>8343.119999999999</v>
      </c>
      <c r="K27" s="48"/>
      <c r="L27" s="47">
        <v>-18982.17</v>
      </c>
      <c r="M27" s="47"/>
    </row>
    <row r="28" spans="1:13" ht="12.75">
      <c r="A28" s="20" t="s">
        <v>28</v>
      </c>
      <c r="B28" s="4">
        <v>8905.5</v>
      </c>
      <c r="C28" s="12">
        <v>4668.43</v>
      </c>
      <c r="D28" s="12">
        <v>6229.71</v>
      </c>
      <c r="E28" s="27" t="s">
        <v>92</v>
      </c>
      <c r="F28" s="53">
        <f t="shared" si="0"/>
        <v>7344.22</v>
      </c>
      <c r="G28" s="58">
        <v>4664.69</v>
      </c>
      <c r="H28" s="44">
        <f t="shared" si="1"/>
        <v>2679.5300000000007</v>
      </c>
      <c r="I28" s="17">
        <v>671.72</v>
      </c>
      <c r="J28" s="13">
        <f t="shared" si="2"/>
        <v>8060.64</v>
      </c>
      <c r="K28" s="47">
        <v>7344.22</v>
      </c>
      <c r="L28" s="47"/>
      <c r="M28" s="47"/>
    </row>
    <row r="29" spans="1:13" ht="22.5">
      <c r="A29" s="21" t="s">
        <v>29</v>
      </c>
      <c r="B29" s="4">
        <v>21549.31</v>
      </c>
      <c r="C29" s="12">
        <v>16839.47</v>
      </c>
      <c r="D29" s="12">
        <v>5570.06</v>
      </c>
      <c r="E29" s="27" t="s">
        <v>115</v>
      </c>
      <c r="F29" s="53">
        <f t="shared" si="0"/>
        <v>32818.72</v>
      </c>
      <c r="G29" s="58">
        <v>14970.4</v>
      </c>
      <c r="H29" s="44">
        <f t="shared" si="1"/>
        <v>17848.32</v>
      </c>
      <c r="I29" s="17">
        <v>27214.13</v>
      </c>
      <c r="J29" s="13">
        <f t="shared" si="2"/>
        <v>326569.56</v>
      </c>
      <c r="K29" s="47">
        <v>32818.72</v>
      </c>
      <c r="L29" s="47"/>
      <c r="M29" s="47"/>
    </row>
    <row r="30" spans="1:13" ht="22.5">
      <c r="A30" s="21" t="s">
        <v>30</v>
      </c>
      <c r="B30" s="4">
        <v>15578.54</v>
      </c>
      <c r="C30" s="12">
        <v>14929.74</v>
      </c>
      <c r="D30" s="12">
        <v>17417.76</v>
      </c>
      <c r="E30" s="27" t="s">
        <v>114</v>
      </c>
      <c r="F30" s="53">
        <f t="shared" si="0"/>
        <v>13090.52</v>
      </c>
      <c r="G30" s="58">
        <v>9638.61</v>
      </c>
      <c r="H30" s="44">
        <f t="shared" si="1"/>
        <v>3451.91</v>
      </c>
      <c r="I30" s="17">
        <v>2081.16</v>
      </c>
      <c r="J30" s="13">
        <f t="shared" si="2"/>
        <v>24973.92</v>
      </c>
      <c r="K30" s="47">
        <v>13090.52</v>
      </c>
      <c r="L30" s="47"/>
      <c r="M30" s="47"/>
    </row>
    <row r="31" spans="1:13" ht="12.75">
      <c r="A31" s="20" t="s">
        <v>31</v>
      </c>
      <c r="B31" s="4"/>
      <c r="C31" s="14">
        <v>381.91</v>
      </c>
      <c r="D31" s="12">
        <v>0</v>
      </c>
      <c r="E31" s="28"/>
      <c r="F31" s="53">
        <f t="shared" si="0"/>
        <v>381.91</v>
      </c>
      <c r="G31" s="58">
        <v>730.62</v>
      </c>
      <c r="H31" s="44">
        <f t="shared" si="1"/>
        <v>-348.71</v>
      </c>
      <c r="I31" s="17"/>
      <c r="J31" s="13">
        <f t="shared" si="2"/>
        <v>0</v>
      </c>
      <c r="K31" s="47">
        <v>381.91</v>
      </c>
      <c r="L31" s="47"/>
      <c r="M31" s="47"/>
    </row>
    <row r="32" spans="1:13" ht="22.5">
      <c r="A32" s="20" t="s">
        <v>32</v>
      </c>
      <c r="B32" s="4">
        <v>39522.22</v>
      </c>
      <c r="C32" s="12">
        <v>25202.54</v>
      </c>
      <c r="D32" s="12">
        <v>8572.79</v>
      </c>
      <c r="E32" s="27" t="s">
        <v>116</v>
      </c>
      <c r="F32" s="53">
        <f t="shared" si="0"/>
        <v>56151.97</v>
      </c>
      <c r="G32" s="58">
        <v>55834.04</v>
      </c>
      <c r="H32" s="44">
        <f t="shared" si="1"/>
        <v>317.9300000000003</v>
      </c>
      <c r="I32" s="17">
        <v>3482.7</v>
      </c>
      <c r="J32" s="13">
        <f t="shared" si="2"/>
        <v>41792.399999999994</v>
      </c>
      <c r="K32" s="47">
        <v>56151.97</v>
      </c>
      <c r="L32" s="47"/>
      <c r="M32" s="47"/>
    </row>
    <row r="33" spans="1:13" ht="33.75">
      <c r="A33" s="20" t="s">
        <v>33</v>
      </c>
      <c r="B33" s="4">
        <v>5165.88</v>
      </c>
      <c r="C33" s="12">
        <v>8607.21</v>
      </c>
      <c r="D33" s="12">
        <v>15996.4</v>
      </c>
      <c r="E33" s="27" t="s">
        <v>117</v>
      </c>
      <c r="F33" s="53">
        <f t="shared" si="0"/>
        <v>-2223.3099999999995</v>
      </c>
      <c r="G33" s="58">
        <v>13897.97</v>
      </c>
      <c r="H33" s="44">
        <f t="shared" si="1"/>
        <v>-16121.279999999999</v>
      </c>
      <c r="I33" s="17">
        <v>1624.15</v>
      </c>
      <c r="J33" s="13">
        <f t="shared" si="2"/>
        <v>19489.800000000003</v>
      </c>
      <c r="K33" s="47"/>
      <c r="L33" s="47">
        <v>-2223.31</v>
      </c>
      <c r="M33" s="47"/>
    </row>
    <row r="34" spans="1:13" ht="22.5">
      <c r="A34" s="20" t="s">
        <v>34</v>
      </c>
      <c r="B34" s="4">
        <v>-1992.83</v>
      </c>
      <c r="C34" s="12">
        <v>3710.55</v>
      </c>
      <c r="D34" s="12">
        <v>13583.25</v>
      </c>
      <c r="E34" s="27" t="s">
        <v>159</v>
      </c>
      <c r="F34" s="53">
        <f t="shared" si="0"/>
        <v>-11865.529999999999</v>
      </c>
      <c r="G34" s="58">
        <v>11989</v>
      </c>
      <c r="H34" s="44">
        <f t="shared" si="1"/>
        <v>-23854.53</v>
      </c>
      <c r="I34" s="17">
        <v>516.13</v>
      </c>
      <c r="J34" s="13">
        <f t="shared" si="2"/>
        <v>6193.5599999999995</v>
      </c>
      <c r="K34" s="48"/>
      <c r="L34" s="47">
        <v>-11865.53</v>
      </c>
      <c r="M34" s="47"/>
    </row>
    <row r="35" spans="1:13" ht="45">
      <c r="A35" s="20" t="s">
        <v>35</v>
      </c>
      <c r="B35" s="4">
        <v>7166.69</v>
      </c>
      <c r="C35" s="12">
        <v>14547.49</v>
      </c>
      <c r="D35" s="12">
        <v>32250.07</v>
      </c>
      <c r="E35" s="27" t="s">
        <v>118</v>
      </c>
      <c r="F35" s="53">
        <f t="shared" si="0"/>
        <v>-10535.89</v>
      </c>
      <c r="G35" s="58">
        <v>12506.54</v>
      </c>
      <c r="H35" s="44">
        <f t="shared" si="1"/>
        <v>-23042.43</v>
      </c>
      <c r="I35" s="17">
        <v>2029.71</v>
      </c>
      <c r="J35" s="13">
        <f t="shared" si="2"/>
        <v>24356.52</v>
      </c>
      <c r="K35" s="47"/>
      <c r="L35" s="47">
        <v>-10535.89</v>
      </c>
      <c r="M35" s="47"/>
    </row>
    <row r="36" spans="1:13" ht="22.5">
      <c r="A36" s="21" t="s">
        <v>36</v>
      </c>
      <c r="B36" s="4">
        <v>19289.27</v>
      </c>
      <c r="C36" s="12">
        <v>24126.28</v>
      </c>
      <c r="D36" s="12">
        <v>23911.32</v>
      </c>
      <c r="E36" s="27" t="s">
        <v>119</v>
      </c>
      <c r="F36" s="53">
        <f t="shared" si="0"/>
        <v>19504.230000000003</v>
      </c>
      <c r="G36" s="58">
        <v>28835.64</v>
      </c>
      <c r="H36" s="44">
        <f t="shared" si="1"/>
        <v>-9331.409999999996</v>
      </c>
      <c r="I36" s="17">
        <v>3191.11</v>
      </c>
      <c r="J36" s="13">
        <f t="shared" si="2"/>
        <v>38293.32</v>
      </c>
      <c r="K36" s="47">
        <v>19504.23</v>
      </c>
      <c r="L36" s="47"/>
      <c r="M36" s="47"/>
    </row>
    <row r="37" spans="1:13" ht="45">
      <c r="A37" s="20" t="s">
        <v>37</v>
      </c>
      <c r="B37" s="4">
        <v>19470.47</v>
      </c>
      <c r="C37" s="12">
        <v>14541.49</v>
      </c>
      <c r="D37" s="12">
        <v>46585.7</v>
      </c>
      <c r="E37" s="27" t="s">
        <v>120</v>
      </c>
      <c r="F37" s="53">
        <f t="shared" si="0"/>
        <v>-12573.739999999998</v>
      </c>
      <c r="G37" s="58">
        <v>27384.83</v>
      </c>
      <c r="H37" s="44">
        <f t="shared" si="1"/>
        <v>-39958.57</v>
      </c>
      <c r="I37" s="17">
        <v>2099.94</v>
      </c>
      <c r="J37" s="13">
        <f t="shared" si="2"/>
        <v>25199.28</v>
      </c>
      <c r="K37" s="47"/>
      <c r="L37" s="47">
        <v>-12573.74</v>
      </c>
      <c r="M37" s="47"/>
    </row>
    <row r="38" spans="1:13" ht="12.75">
      <c r="A38" s="20" t="s">
        <v>38</v>
      </c>
      <c r="B38" s="4">
        <v>6429.67</v>
      </c>
      <c r="C38" s="12">
        <v>2623.65</v>
      </c>
      <c r="D38" s="12">
        <v>0</v>
      </c>
      <c r="E38" s="28"/>
      <c r="F38" s="53">
        <f aca="true" t="shared" si="3" ref="F38:F70">B38+C38-D38</f>
        <v>9053.32</v>
      </c>
      <c r="G38" s="58">
        <v>711.12</v>
      </c>
      <c r="H38" s="44">
        <f aca="true" t="shared" si="4" ref="H38:H69">F38-G38</f>
        <v>8342.199999999999</v>
      </c>
      <c r="I38" s="17">
        <v>366.28</v>
      </c>
      <c r="J38" s="13">
        <f aca="true" t="shared" si="5" ref="J38:J69">12*I38</f>
        <v>4395.36</v>
      </c>
      <c r="K38" s="47">
        <v>9053.32</v>
      </c>
      <c r="L38" s="47"/>
      <c r="M38" s="47"/>
    </row>
    <row r="39" spans="1:13" ht="12.75">
      <c r="A39" s="20" t="s">
        <v>39</v>
      </c>
      <c r="B39" s="4">
        <v>-4278.11</v>
      </c>
      <c r="C39" s="12">
        <v>1789.22</v>
      </c>
      <c r="D39" s="12">
        <v>0</v>
      </c>
      <c r="E39" s="28"/>
      <c r="F39" s="53">
        <f t="shared" si="3"/>
        <v>-2488.8899999999994</v>
      </c>
      <c r="G39" s="58">
        <v>326.39</v>
      </c>
      <c r="H39" s="44">
        <f t="shared" si="4"/>
        <v>-2815.2799999999993</v>
      </c>
      <c r="I39" s="17">
        <v>178.75</v>
      </c>
      <c r="J39" s="13">
        <f t="shared" si="5"/>
        <v>2145</v>
      </c>
      <c r="K39" s="48"/>
      <c r="L39" s="47">
        <v>-2488.89</v>
      </c>
      <c r="M39" s="47"/>
    </row>
    <row r="40" spans="1:13" ht="45">
      <c r="A40" s="20" t="s">
        <v>40</v>
      </c>
      <c r="B40" s="4">
        <v>20089.49</v>
      </c>
      <c r="C40" s="12">
        <v>14678.68</v>
      </c>
      <c r="D40" s="12">
        <v>28322.24</v>
      </c>
      <c r="E40" s="27" t="s">
        <v>121</v>
      </c>
      <c r="F40" s="53">
        <f t="shared" si="3"/>
        <v>6445.929999999997</v>
      </c>
      <c r="G40" s="58">
        <v>26728.53</v>
      </c>
      <c r="H40" s="44">
        <f t="shared" si="4"/>
        <v>-20282.600000000002</v>
      </c>
      <c r="I40" s="17">
        <v>2040.49</v>
      </c>
      <c r="J40" s="13">
        <f t="shared" si="5"/>
        <v>24485.88</v>
      </c>
      <c r="K40" s="47">
        <v>6445.93</v>
      </c>
      <c r="L40" s="47"/>
      <c r="M40" s="47"/>
    </row>
    <row r="41" spans="1:13" ht="12.75">
      <c r="A41" s="20" t="s">
        <v>41</v>
      </c>
      <c r="B41" s="4"/>
      <c r="C41" s="14">
        <v>602.83</v>
      </c>
      <c r="D41" s="12">
        <v>0</v>
      </c>
      <c r="E41" s="28"/>
      <c r="F41" s="53">
        <f t="shared" si="3"/>
        <v>602.83</v>
      </c>
      <c r="G41" s="58"/>
      <c r="H41" s="44">
        <f t="shared" si="4"/>
        <v>602.83</v>
      </c>
      <c r="I41" s="17"/>
      <c r="J41" s="13">
        <f t="shared" si="5"/>
        <v>0</v>
      </c>
      <c r="K41" s="47">
        <v>602.83</v>
      </c>
      <c r="L41" s="47"/>
      <c r="M41" s="47"/>
    </row>
    <row r="42" spans="1:13" ht="22.5">
      <c r="A42" s="20" t="s">
        <v>42</v>
      </c>
      <c r="B42" s="4">
        <v>17768.61</v>
      </c>
      <c r="C42" s="12">
        <v>7037.91</v>
      </c>
      <c r="D42" s="12">
        <v>13768.34</v>
      </c>
      <c r="E42" s="27" t="s">
        <v>122</v>
      </c>
      <c r="F42" s="53">
        <f t="shared" si="3"/>
        <v>11038.18</v>
      </c>
      <c r="G42" s="58">
        <v>3048.24</v>
      </c>
      <c r="H42" s="44">
        <f t="shared" si="4"/>
        <v>7989.9400000000005</v>
      </c>
      <c r="I42" s="17">
        <v>983.14</v>
      </c>
      <c r="J42" s="13">
        <f t="shared" si="5"/>
        <v>11797.68</v>
      </c>
      <c r="K42" s="47">
        <v>11038.18</v>
      </c>
      <c r="L42" s="47"/>
      <c r="M42" s="47"/>
    </row>
    <row r="43" spans="1:13" ht="12.75">
      <c r="A43" s="20" t="s">
        <v>43</v>
      </c>
      <c r="B43" s="4">
        <v>6812.37</v>
      </c>
      <c r="C43" s="12">
        <v>3490.59</v>
      </c>
      <c r="D43" s="12">
        <v>1873.92</v>
      </c>
      <c r="E43" s="28" t="s">
        <v>123</v>
      </c>
      <c r="F43" s="53">
        <f t="shared" si="3"/>
        <v>8429.039999999999</v>
      </c>
      <c r="G43" s="58">
        <v>13901.99</v>
      </c>
      <c r="H43" s="44">
        <f t="shared" si="4"/>
        <v>-5472.950000000001</v>
      </c>
      <c r="I43" s="17">
        <v>384.44</v>
      </c>
      <c r="J43" s="13">
        <f t="shared" si="5"/>
        <v>4613.28</v>
      </c>
      <c r="K43" s="47">
        <v>8429.04</v>
      </c>
      <c r="L43" s="47"/>
      <c r="M43" s="47"/>
    </row>
    <row r="44" spans="1:13" ht="12.75">
      <c r="A44" s="20" t="s">
        <v>44</v>
      </c>
      <c r="B44" s="4"/>
      <c r="C44" s="14">
        <v>384.13</v>
      </c>
      <c r="D44" s="12"/>
      <c r="E44" s="28"/>
      <c r="F44" s="53">
        <f t="shared" si="3"/>
        <v>384.13</v>
      </c>
      <c r="G44" s="58">
        <v>698.1</v>
      </c>
      <c r="H44" s="44">
        <f t="shared" si="4"/>
        <v>-313.97</v>
      </c>
      <c r="I44" s="17"/>
      <c r="J44" s="13">
        <f t="shared" si="5"/>
        <v>0</v>
      </c>
      <c r="K44" s="47">
        <v>384.13</v>
      </c>
      <c r="L44" s="47"/>
      <c r="M44" s="47"/>
    </row>
    <row r="45" spans="1:13" ht="12.75">
      <c r="A45" s="20" t="s">
        <v>45</v>
      </c>
      <c r="B45" s="4">
        <v>8835.72</v>
      </c>
      <c r="C45" s="12">
        <v>3773.17</v>
      </c>
      <c r="D45" s="12">
        <v>4447.66</v>
      </c>
      <c r="E45" s="28" t="s">
        <v>124</v>
      </c>
      <c r="F45" s="53">
        <f t="shared" si="3"/>
        <v>8161.23</v>
      </c>
      <c r="G45" s="58">
        <v>3114.78</v>
      </c>
      <c r="H45" s="44">
        <f t="shared" si="4"/>
        <v>5046.449999999999</v>
      </c>
      <c r="I45" s="17">
        <v>526.28</v>
      </c>
      <c r="J45" s="13">
        <f t="shared" si="5"/>
        <v>6315.36</v>
      </c>
      <c r="K45" s="47">
        <v>8161.23</v>
      </c>
      <c r="L45" s="47"/>
      <c r="M45" s="47"/>
    </row>
    <row r="46" spans="1:13" ht="33.75">
      <c r="A46" s="20" t="s">
        <v>46</v>
      </c>
      <c r="B46" s="4">
        <v>7519.77</v>
      </c>
      <c r="C46" s="12">
        <v>14504.36</v>
      </c>
      <c r="D46" s="12">
        <v>8153.58</v>
      </c>
      <c r="E46" s="27" t="s">
        <v>125</v>
      </c>
      <c r="F46" s="53">
        <f t="shared" si="3"/>
        <v>13870.550000000001</v>
      </c>
      <c r="G46" s="58">
        <v>13495.33</v>
      </c>
      <c r="H46" s="44">
        <f t="shared" si="4"/>
        <v>375.22000000000116</v>
      </c>
      <c r="I46" s="17">
        <v>2022.93</v>
      </c>
      <c r="J46" s="13">
        <f t="shared" si="5"/>
        <v>24275.16</v>
      </c>
      <c r="K46" s="47">
        <v>13870.55</v>
      </c>
      <c r="L46" s="47"/>
      <c r="M46" s="47"/>
    </row>
    <row r="47" spans="1:13" ht="33.75">
      <c r="A47" s="21" t="s">
        <v>47</v>
      </c>
      <c r="B47" s="4">
        <v>52102.33</v>
      </c>
      <c r="C47" s="12">
        <v>27310.5</v>
      </c>
      <c r="D47" s="12">
        <v>38788.68</v>
      </c>
      <c r="E47" s="27" t="s">
        <v>126</v>
      </c>
      <c r="F47" s="53">
        <f t="shared" si="3"/>
        <v>40624.15</v>
      </c>
      <c r="G47" s="58">
        <v>15069.55</v>
      </c>
      <c r="H47" s="44">
        <f t="shared" si="4"/>
        <v>25554.600000000002</v>
      </c>
      <c r="I47" s="17">
        <v>3807</v>
      </c>
      <c r="J47" s="13">
        <f t="shared" si="5"/>
        <v>45684</v>
      </c>
      <c r="K47" s="47">
        <v>40624.15</v>
      </c>
      <c r="L47" s="47"/>
      <c r="M47" s="47"/>
    </row>
    <row r="48" spans="1:13" ht="22.5">
      <c r="A48" s="20" t="s">
        <v>48</v>
      </c>
      <c r="B48" s="4">
        <v>22726.91</v>
      </c>
      <c r="C48" s="12">
        <v>10709.78</v>
      </c>
      <c r="D48" s="12">
        <v>5113.52</v>
      </c>
      <c r="E48" s="27" t="s">
        <v>127</v>
      </c>
      <c r="F48" s="53">
        <f t="shared" si="3"/>
        <v>28323.170000000002</v>
      </c>
      <c r="G48" s="58">
        <v>20321.61</v>
      </c>
      <c r="H48" s="44">
        <f t="shared" si="4"/>
        <v>8001.560000000001</v>
      </c>
      <c r="I48" s="17">
        <v>1492.91</v>
      </c>
      <c r="J48" s="13">
        <f t="shared" si="5"/>
        <v>17914.920000000002</v>
      </c>
      <c r="K48" s="47">
        <v>28323.17</v>
      </c>
      <c r="L48" s="47"/>
      <c r="M48" s="47"/>
    </row>
    <row r="49" spans="1:13" ht="12.75">
      <c r="A49" s="20" t="s">
        <v>49</v>
      </c>
      <c r="B49" s="4">
        <v>13096.7</v>
      </c>
      <c r="C49" s="12">
        <v>5332.61</v>
      </c>
      <c r="D49" s="12">
        <v>11521.91</v>
      </c>
      <c r="E49" s="28" t="s">
        <v>128</v>
      </c>
      <c r="F49" s="53">
        <f t="shared" si="3"/>
        <v>6907.4000000000015</v>
      </c>
      <c r="G49" s="58">
        <v>2396.68</v>
      </c>
      <c r="H49" s="44">
        <f t="shared" si="4"/>
        <v>4510.720000000001</v>
      </c>
      <c r="I49" s="17">
        <v>743.35</v>
      </c>
      <c r="J49" s="13">
        <f t="shared" si="5"/>
        <v>8920.2</v>
      </c>
      <c r="K49" s="47">
        <v>6907.4</v>
      </c>
      <c r="L49" s="47"/>
      <c r="M49" s="47"/>
    </row>
    <row r="50" spans="1:13" ht="33.75">
      <c r="A50" s="20" t="s">
        <v>50</v>
      </c>
      <c r="B50" s="4">
        <v>33948.2</v>
      </c>
      <c r="C50" s="12">
        <v>27530.2</v>
      </c>
      <c r="D50" s="12">
        <v>9205.67</v>
      </c>
      <c r="E50" s="27" t="s">
        <v>129</v>
      </c>
      <c r="F50" s="53">
        <f t="shared" si="3"/>
        <v>52272.729999999996</v>
      </c>
      <c r="G50" s="58">
        <v>55288.5</v>
      </c>
      <c r="H50" s="44">
        <f t="shared" si="4"/>
        <v>-3015.770000000004</v>
      </c>
      <c r="I50" s="17">
        <v>3812.5</v>
      </c>
      <c r="J50" s="13">
        <f t="shared" si="5"/>
        <v>45750</v>
      </c>
      <c r="K50" s="47">
        <v>52272.73</v>
      </c>
      <c r="L50" s="47"/>
      <c r="M50" s="47"/>
    </row>
    <row r="51" spans="1:13" ht="12.75">
      <c r="A51" s="20" t="s">
        <v>51</v>
      </c>
      <c r="B51" s="4">
        <v>5428.1</v>
      </c>
      <c r="C51" s="12">
        <v>2214.97</v>
      </c>
      <c r="D51" s="12">
        <v>0</v>
      </c>
      <c r="E51" s="28"/>
      <c r="F51" s="53">
        <f t="shared" si="3"/>
        <v>7643.07</v>
      </c>
      <c r="G51" s="58">
        <v>2578.22</v>
      </c>
      <c r="H51" s="44">
        <f t="shared" si="4"/>
        <v>5064.85</v>
      </c>
      <c r="I51" s="17">
        <v>309.23</v>
      </c>
      <c r="J51" s="13">
        <f t="shared" si="5"/>
        <v>3710.76</v>
      </c>
      <c r="K51" s="47">
        <v>7643.07</v>
      </c>
      <c r="L51" s="47"/>
      <c r="M51" s="47"/>
    </row>
    <row r="52" spans="1:13" ht="56.25">
      <c r="A52" s="20" t="s">
        <v>52</v>
      </c>
      <c r="B52" s="4">
        <v>59706.52</v>
      </c>
      <c r="C52" s="12">
        <v>27122.09</v>
      </c>
      <c r="D52" s="12">
        <v>109395.94</v>
      </c>
      <c r="E52" s="27" t="s">
        <v>130</v>
      </c>
      <c r="F52" s="53">
        <f t="shared" si="3"/>
        <v>-22567.33</v>
      </c>
      <c r="G52" s="58">
        <v>41794.93</v>
      </c>
      <c r="H52" s="44">
        <f t="shared" si="4"/>
        <v>-64362.26</v>
      </c>
      <c r="I52" s="17">
        <v>3806</v>
      </c>
      <c r="J52" s="13">
        <f t="shared" si="5"/>
        <v>45672</v>
      </c>
      <c r="K52" s="47"/>
      <c r="L52" s="47">
        <v>-22567.33</v>
      </c>
      <c r="M52" s="47"/>
    </row>
    <row r="53" spans="1:13" ht="22.5">
      <c r="A53" s="20" t="s">
        <v>53</v>
      </c>
      <c r="B53" s="4">
        <v>2861.09</v>
      </c>
      <c r="C53" s="12">
        <v>18701.91</v>
      </c>
      <c r="D53" s="12">
        <v>17374.59</v>
      </c>
      <c r="E53" s="27" t="s">
        <v>131</v>
      </c>
      <c r="F53" s="53">
        <f t="shared" si="3"/>
        <v>4188.41</v>
      </c>
      <c r="G53" s="58">
        <v>116092</v>
      </c>
      <c r="H53" s="44">
        <f t="shared" si="4"/>
        <v>-111903.59</v>
      </c>
      <c r="I53" s="17">
        <v>2594.5</v>
      </c>
      <c r="J53" s="13">
        <f t="shared" si="5"/>
        <v>31134</v>
      </c>
      <c r="K53" s="47">
        <v>4188.41</v>
      </c>
      <c r="L53" s="47"/>
      <c r="M53" s="47"/>
    </row>
    <row r="54" spans="1:13" ht="22.5">
      <c r="A54" s="20" t="s">
        <v>54</v>
      </c>
      <c r="B54" s="4">
        <v>38565.19</v>
      </c>
      <c r="C54" s="12">
        <v>20674.78</v>
      </c>
      <c r="D54" s="12">
        <v>18124.28</v>
      </c>
      <c r="E54" s="27" t="s">
        <v>132</v>
      </c>
      <c r="F54" s="53">
        <f t="shared" si="3"/>
        <v>41115.69</v>
      </c>
      <c r="G54" s="58">
        <v>38637.24</v>
      </c>
      <c r="H54" s="44">
        <f t="shared" si="4"/>
        <v>2478.4500000000044</v>
      </c>
      <c r="I54" s="17">
        <v>2904.72</v>
      </c>
      <c r="J54" s="13">
        <f t="shared" si="5"/>
        <v>34856.64</v>
      </c>
      <c r="K54" s="47">
        <v>41115.69</v>
      </c>
      <c r="L54" s="47"/>
      <c r="M54" s="47"/>
    </row>
    <row r="55" spans="1:13" ht="33.75">
      <c r="A55" s="20" t="s">
        <v>55</v>
      </c>
      <c r="B55" s="4">
        <v>18792.19</v>
      </c>
      <c r="C55" s="12">
        <v>13669.83</v>
      </c>
      <c r="D55" s="12">
        <v>16766.9</v>
      </c>
      <c r="E55" s="27" t="s">
        <v>133</v>
      </c>
      <c r="F55" s="53">
        <f t="shared" si="3"/>
        <v>15695.119999999995</v>
      </c>
      <c r="G55" s="58">
        <v>65620.85</v>
      </c>
      <c r="H55" s="44">
        <f t="shared" si="4"/>
        <v>-49925.73000000001</v>
      </c>
      <c r="I55" s="17">
        <v>1917.2</v>
      </c>
      <c r="J55" s="13">
        <f t="shared" si="5"/>
        <v>23006.4</v>
      </c>
      <c r="K55" s="47">
        <v>15695.12</v>
      </c>
      <c r="L55" s="47"/>
      <c r="M55" s="47"/>
    </row>
    <row r="56" spans="1:13" ht="22.5">
      <c r="A56" s="20" t="s">
        <v>56</v>
      </c>
      <c r="B56" s="4">
        <v>28790.76</v>
      </c>
      <c r="C56" s="12">
        <v>7944.57</v>
      </c>
      <c r="D56" s="12">
        <v>3599.68</v>
      </c>
      <c r="E56" s="30" t="s">
        <v>134</v>
      </c>
      <c r="F56" s="53">
        <f t="shared" si="3"/>
        <v>33135.65</v>
      </c>
      <c r="G56" s="58">
        <v>4771.89</v>
      </c>
      <c r="H56" s="44">
        <f t="shared" si="4"/>
        <v>28363.760000000002</v>
      </c>
      <c r="I56" s="17">
        <v>0</v>
      </c>
      <c r="J56" s="13">
        <f t="shared" si="5"/>
        <v>0</v>
      </c>
      <c r="K56" s="47">
        <v>33135.65</v>
      </c>
      <c r="L56" s="47"/>
      <c r="M56" s="47"/>
    </row>
    <row r="57" spans="1:13" ht="12.75">
      <c r="A57" s="20" t="s">
        <v>57</v>
      </c>
      <c r="B57" s="4">
        <v>11783.57</v>
      </c>
      <c r="C57" s="12">
        <v>5748.35</v>
      </c>
      <c r="D57" s="12">
        <v>2166.82</v>
      </c>
      <c r="E57" s="27" t="s">
        <v>94</v>
      </c>
      <c r="F57" s="53">
        <f t="shared" si="3"/>
        <v>15365.099999999999</v>
      </c>
      <c r="G57" s="58">
        <v>2580.49</v>
      </c>
      <c r="H57" s="44">
        <f t="shared" si="4"/>
        <v>12784.609999999999</v>
      </c>
      <c r="I57" s="17">
        <v>772.59</v>
      </c>
      <c r="J57" s="13">
        <f t="shared" si="5"/>
        <v>9271.08</v>
      </c>
      <c r="K57" s="47">
        <v>15365.1</v>
      </c>
      <c r="L57" s="47"/>
      <c r="M57" s="47"/>
    </row>
    <row r="58" spans="1:13" ht="22.5">
      <c r="A58" s="20" t="s">
        <v>58</v>
      </c>
      <c r="B58" s="4">
        <v>30852.39</v>
      </c>
      <c r="C58" s="12">
        <v>26541.76</v>
      </c>
      <c r="D58" s="12">
        <v>223.7</v>
      </c>
      <c r="E58" s="30" t="s">
        <v>161</v>
      </c>
      <c r="F58" s="53">
        <f t="shared" si="3"/>
        <v>57170.45</v>
      </c>
      <c r="G58" s="58">
        <v>14943.96</v>
      </c>
      <c r="H58" s="44">
        <f t="shared" si="4"/>
        <v>42226.49</v>
      </c>
      <c r="I58" s="17">
        <v>3675.02</v>
      </c>
      <c r="J58" s="13">
        <f t="shared" si="5"/>
        <v>44100.24</v>
      </c>
      <c r="K58" s="47">
        <v>57170.45</v>
      </c>
      <c r="L58" s="47"/>
      <c r="M58" s="47"/>
    </row>
    <row r="59" spans="1:13" ht="33.75">
      <c r="A59" s="20" t="s">
        <v>59</v>
      </c>
      <c r="B59" s="4">
        <v>5610.72</v>
      </c>
      <c r="C59" s="12">
        <v>14741.56</v>
      </c>
      <c r="D59" s="12">
        <v>20036.73</v>
      </c>
      <c r="E59" s="27" t="s">
        <v>135</v>
      </c>
      <c r="F59" s="53">
        <f t="shared" si="3"/>
        <v>315.5499999999993</v>
      </c>
      <c r="G59" s="58">
        <v>12273.92</v>
      </c>
      <c r="H59" s="44">
        <f t="shared" si="4"/>
        <v>-11958.37</v>
      </c>
      <c r="I59" s="17">
        <v>2057.24</v>
      </c>
      <c r="J59" s="13">
        <f t="shared" si="5"/>
        <v>24686.879999999997</v>
      </c>
      <c r="K59" s="47">
        <v>315.55</v>
      </c>
      <c r="L59" s="47"/>
      <c r="M59" s="47"/>
    </row>
    <row r="60" spans="1:13" ht="45">
      <c r="A60" s="22" t="s">
        <v>60</v>
      </c>
      <c r="B60" s="4">
        <v>34363.45</v>
      </c>
      <c r="C60" s="12">
        <v>19817.37</v>
      </c>
      <c r="D60" s="12"/>
      <c r="E60" s="27" t="s">
        <v>136</v>
      </c>
      <c r="F60" s="53">
        <f t="shared" si="3"/>
        <v>54180.81999999999</v>
      </c>
      <c r="G60" s="58">
        <v>39424.48</v>
      </c>
      <c r="H60" s="44">
        <f t="shared" si="4"/>
        <v>14756.33999999999</v>
      </c>
      <c r="I60" s="17">
        <v>2766.67</v>
      </c>
      <c r="J60" s="13">
        <f t="shared" si="5"/>
        <v>33200.04</v>
      </c>
      <c r="K60" s="47">
        <v>54180.82</v>
      </c>
      <c r="L60" s="47"/>
      <c r="M60" s="47"/>
    </row>
    <row r="61" spans="1:13" ht="12.75">
      <c r="A61" s="20" t="s">
        <v>61</v>
      </c>
      <c r="B61" s="4">
        <v>3272.94</v>
      </c>
      <c r="C61" s="12">
        <v>1408.99</v>
      </c>
      <c r="D61" s="12">
        <v>0</v>
      </c>
      <c r="E61" s="28"/>
      <c r="F61" s="53">
        <f t="shared" si="3"/>
        <v>4681.93</v>
      </c>
      <c r="G61" s="58"/>
      <c r="H61" s="44">
        <f t="shared" si="4"/>
        <v>4681.93</v>
      </c>
      <c r="I61" s="17">
        <v>196.71</v>
      </c>
      <c r="J61" s="13">
        <f t="shared" si="5"/>
        <v>2360.52</v>
      </c>
      <c r="K61" s="47">
        <v>4681.93</v>
      </c>
      <c r="L61" s="47"/>
      <c r="M61" s="47"/>
    </row>
    <row r="62" spans="1:13" ht="12.75">
      <c r="A62" s="20" t="s">
        <v>62</v>
      </c>
      <c r="B62" s="4">
        <v>5421.1</v>
      </c>
      <c r="C62" s="12">
        <v>2212.12</v>
      </c>
      <c r="D62" s="12">
        <v>0</v>
      </c>
      <c r="E62" s="28"/>
      <c r="F62" s="53">
        <f t="shared" si="3"/>
        <v>7633.22</v>
      </c>
      <c r="G62" s="58"/>
      <c r="H62" s="44">
        <f t="shared" si="4"/>
        <v>7633.22</v>
      </c>
      <c r="I62" s="17">
        <v>308.83</v>
      </c>
      <c r="J62" s="13">
        <f t="shared" si="5"/>
        <v>3705.96</v>
      </c>
      <c r="K62" s="47">
        <v>7633.22</v>
      </c>
      <c r="L62" s="47"/>
      <c r="M62" s="47"/>
    </row>
    <row r="63" spans="1:13" ht="12.75">
      <c r="A63" s="20" t="s">
        <v>63</v>
      </c>
      <c r="B63" s="4">
        <v>5421.09</v>
      </c>
      <c r="C63" s="12">
        <v>2212.12</v>
      </c>
      <c r="D63" s="12">
        <v>0</v>
      </c>
      <c r="E63" s="30" t="s">
        <v>99</v>
      </c>
      <c r="F63" s="53">
        <f t="shared" si="3"/>
        <v>7633.21</v>
      </c>
      <c r="G63" s="58">
        <v>1349.55</v>
      </c>
      <c r="H63" s="44">
        <f t="shared" si="4"/>
        <v>6283.66</v>
      </c>
      <c r="I63" s="17">
        <v>308.83</v>
      </c>
      <c r="J63" s="13">
        <f t="shared" si="5"/>
        <v>3705.96</v>
      </c>
      <c r="K63" s="47">
        <v>7633.21</v>
      </c>
      <c r="L63" s="47"/>
      <c r="M63" s="47"/>
    </row>
    <row r="64" spans="1:13" ht="12.75">
      <c r="A64" s="20" t="s">
        <v>64</v>
      </c>
      <c r="B64" s="4">
        <v>2720.88</v>
      </c>
      <c r="C64" s="16">
        <v>1893.44</v>
      </c>
      <c r="D64" s="12">
        <v>0</v>
      </c>
      <c r="E64" s="28"/>
      <c r="F64" s="53">
        <f t="shared" si="3"/>
        <v>4614.32</v>
      </c>
      <c r="G64" s="58"/>
      <c r="H64" s="44">
        <f t="shared" si="4"/>
        <v>4614.32</v>
      </c>
      <c r="I64" s="17"/>
      <c r="J64" s="13">
        <f t="shared" si="5"/>
        <v>0</v>
      </c>
      <c r="K64" s="47">
        <v>4614.32</v>
      </c>
      <c r="L64" s="47"/>
      <c r="M64" s="47"/>
    </row>
    <row r="65" spans="1:13" ht="12.75">
      <c r="A65" s="20" t="s">
        <v>65</v>
      </c>
      <c r="B65" s="4">
        <v>14218.23</v>
      </c>
      <c r="C65" s="12">
        <v>5899.05</v>
      </c>
      <c r="D65" s="12">
        <v>2697.8</v>
      </c>
      <c r="E65" s="27" t="s">
        <v>137</v>
      </c>
      <c r="F65" s="53">
        <f t="shared" si="3"/>
        <v>17419.48</v>
      </c>
      <c r="G65" s="58">
        <v>3295.22</v>
      </c>
      <c r="H65" s="44">
        <f t="shared" si="4"/>
        <v>14124.26</v>
      </c>
      <c r="I65" s="17">
        <v>822.31</v>
      </c>
      <c r="J65" s="13">
        <f t="shared" si="5"/>
        <v>9867.72</v>
      </c>
      <c r="K65" s="47">
        <v>17419.48</v>
      </c>
      <c r="L65" s="47"/>
      <c r="M65" s="47"/>
    </row>
    <row r="66" spans="1:13" ht="33.75">
      <c r="A66" s="23" t="s">
        <v>66</v>
      </c>
      <c r="B66" s="4">
        <v>9047.21</v>
      </c>
      <c r="C66" s="12">
        <v>14424.31</v>
      </c>
      <c r="D66" s="12">
        <v>38902.19</v>
      </c>
      <c r="E66" s="27" t="s">
        <v>138</v>
      </c>
      <c r="F66" s="53">
        <f t="shared" si="3"/>
        <v>-15430.670000000006</v>
      </c>
      <c r="G66" s="58">
        <v>46369.38</v>
      </c>
      <c r="H66" s="44">
        <f t="shared" si="4"/>
        <v>-61800.05</v>
      </c>
      <c r="I66" s="17">
        <v>2009.36</v>
      </c>
      <c r="J66" s="13">
        <f t="shared" si="5"/>
        <v>24112.32</v>
      </c>
      <c r="K66" s="47"/>
      <c r="L66" s="47">
        <v>-15430.67</v>
      </c>
      <c r="M66" s="47"/>
    </row>
    <row r="67" spans="1:13" ht="33.75">
      <c r="A67" s="20" t="s">
        <v>67</v>
      </c>
      <c r="B67" s="4">
        <v>6667.72</v>
      </c>
      <c r="C67" s="12">
        <v>15050.23</v>
      </c>
      <c r="D67" s="12">
        <v>84930.77</v>
      </c>
      <c r="E67" s="27" t="s">
        <v>160</v>
      </c>
      <c r="F67" s="53">
        <f t="shared" si="3"/>
        <v>-63212.82000000001</v>
      </c>
      <c r="G67" s="58">
        <v>28779.09</v>
      </c>
      <c r="H67" s="44">
        <f t="shared" si="4"/>
        <v>-91991.91</v>
      </c>
      <c r="I67" s="17">
        <v>2107.12</v>
      </c>
      <c r="J67" s="13">
        <f t="shared" si="5"/>
        <v>25285.44</v>
      </c>
      <c r="K67" s="48"/>
      <c r="L67" s="47">
        <v>-63212.82</v>
      </c>
      <c r="M67" s="47"/>
    </row>
    <row r="68" spans="1:13" ht="22.5">
      <c r="A68" s="20" t="s">
        <v>68</v>
      </c>
      <c r="B68" s="4">
        <v>90937.23</v>
      </c>
      <c r="C68" s="12">
        <v>33726.74</v>
      </c>
      <c r="D68" s="12">
        <v>22225.81</v>
      </c>
      <c r="E68" s="27" t="s">
        <v>139</v>
      </c>
      <c r="F68" s="53">
        <f t="shared" si="3"/>
        <v>102438.16</v>
      </c>
      <c r="G68" s="58">
        <v>25598.75</v>
      </c>
      <c r="H68" s="44">
        <f t="shared" si="4"/>
        <v>76839.41</v>
      </c>
      <c r="I68" s="17">
        <v>4765.48</v>
      </c>
      <c r="J68" s="13">
        <f t="shared" si="5"/>
        <v>57185.759999999995</v>
      </c>
      <c r="K68" s="47">
        <v>102438.16</v>
      </c>
      <c r="L68" s="47"/>
      <c r="M68" s="47"/>
    </row>
    <row r="69" spans="1:13" ht="12.75">
      <c r="A69" s="20" t="s">
        <v>69</v>
      </c>
      <c r="B69" s="4"/>
      <c r="C69" s="12">
        <v>1283.59</v>
      </c>
      <c r="D69" s="12">
        <v>0</v>
      </c>
      <c r="E69" s="28"/>
      <c r="F69" s="53">
        <f t="shared" si="3"/>
        <v>1283.59</v>
      </c>
      <c r="G69" s="58">
        <v>463</v>
      </c>
      <c r="H69" s="44">
        <f t="shared" si="4"/>
        <v>820.5899999999999</v>
      </c>
      <c r="I69" s="17">
        <v>243.79</v>
      </c>
      <c r="J69" s="13">
        <f t="shared" si="5"/>
        <v>2925.48</v>
      </c>
      <c r="K69" s="47">
        <v>1283.59</v>
      </c>
      <c r="L69" s="47"/>
      <c r="M69" s="47"/>
    </row>
    <row r="70" spans="1:13" ht="33.75">
      <c r="A70" s="20" t="s">
        <v>70</v>
      </c>
      <c r="B70" s="6">
        <v>18306.79</v>
      </c>
      <c r="C70" s="12">
        <v>15403.63</v>
      </c>
      <c r="D70" s="12">
        <v>33851.21</v>
      </c>
      <c r="E70" s="27" t="s">
        <v>140</v>
      </c>
      <c r="F70" s="53">
        <f t="shared" si="3"/>
        <v>-140.79000000000087</v>
      </c>
      <c r="G70" s="58">
        <v>17172.45</v>
      </c>
      <c r="H70" s="44">
        <f aca="true" t="shared" si="6" ref="H70:H101">F70-G70</f>
        <v>-17313.24</v>
      </c>
      <c r="I70" s="17">
        <v>2112.18</v>
      </c>
      <c r="J70" s="13">
        <f aca="true" t="shared" si="7" ref="J70:J101">12*I70</f>
        <v>25346.159999999996</v>
      </c>
      <c r="K70" s="47"/>
      <c r="L70" s="47">
        <v>-140.79</v>
      </c>
      <c r="M70" s="47"/>
    </row>
    <row r="71" spans="1:13" ht="12.75">
      <c r="A71" s="20"/>
      <c r="B71" s="5"/>
      <c r="C71" s="12"/>
      <c r="D71" s="12"/>
      <c r="E71" s="28"/>
      <c r="F71" s="53"/>
      <c r="G71" s="58"/>
      <c r="H71" s="44">
        <f t="shared" si="6"/>
        <v>0</v>
      </c>
      <c r="I71" s="17"/>
      <c r="J71" s="13">
        <f t="shared" si="7"/>
        <v>0</v>
      </c>
      <c r="K71" s="47"/>
      <c r="L71" s="47"/>
      <c r="M71" s="47"/>
    </row>
    <row r="72" spans="1:13" ht="22.5">
      <c r="A72" s="24" t="s">
        <v>71</v>
      </c>
      <c r="B72" s="11">
        <v>107697.16</v>
      </c>
      <c r="C72" s="12">
        <v>35775.7</v>
      </c>
      <c r="D72" s="12">
        <v>19215.95</v>
      </c>
      <c r="E72" s="27" t="s">
        <v>141</v>
      </c>
      <c r="F72" s="53">
        <f aca="true" t="shared" si="8" ref="F72:F84">B72+C72-D72</f>
        <v>124256.90999999999</v>
      </c>
      <c r="G72" s="58">
        <v>50939.31</v>
      </c>
      <c r="H72" s="44">
        <f t="shared" si="6"/>
        <v>73317.59999999999</v>
      </c>
      <c r="I72" s="17">
        <v>4910.05</v>
      </c>
      <c r="J72" s="13">
        <f t="shared" si="7"/>
        <v>58920.600000000006</v>
      </c>
      <c r="K72" s="47">
        <v>124256.91</v>
      </c>
      <c r="L72" s="47"/>
      <c r="M72" s="47"/>
    </row>
    <row r="73" spans="1:13" ht="12.75">
      <c r="A73" s="25" t="s">
        <v>72</v>
      </c>
      <c r="B73" s="4">
        <v>27013.23</v>
      </c>
      <c r="C73" s="12">
        <v>8643.91</v>
      </c>
      <c r="D73" s="12">
        <v>12251.3</v>
      </c>
      <c r="E73" s="27" t="s">
        <v>142</v>
      </c>
      <c r="F73" s="53">
        <f t="shared" si="8"/>
        <v>23405.84</v>
      </c>
      <c r="G73" s="58">
        <v>6876.69</v>
      </c>
      <c r="H73" s="44">
        <f t="shared" si="6"/>
        <v>16529.15</v>
      </c>
      <c r="I73" s="17">
        <v>1186.34</v>
      </c>
      <c r="J73" s="13">
        <f t="shared" si="7"/>
        <v>14236.079999999998</v>
      </c>
      <c r="K73" s="47">
        <v>23405.84</v>
      </c>
      <c r="L73" s="47"/>
      <c r="M73" s="47"/>
    </row>
    <row r="74" spans="1:13" ht="45">
      <c r="A74" s="25" t="s">
        <v>73</v>
      </c>
      <c r="B74" s="4">
        <v>26451.47</v>
      </c>
      <c r="C74" s="12">
        <v>13588.58</v>
      </c>
      <c r="D74" s="12">
        <v>17600.43</v>
      </c>
      <c r="E74" s="27" t="s">
        <v>143</v>
      </c>
      <c r="F74" s="53">
        <f t="shared" si="8"/>
        <v>22439.620000000003</v>
      </c>
      <c r="G74" s="58">
        <v>33763.6</v>
      </c>
      <c r="H74" s="44">
        <f t="shared" si="6"/>
        <v>-11323.979999999996</v>
      </c>
      <c r="I74" s="17">
        <v>1864.97</v>
      </c>
      <c r="J74" s="13">
        <f t="shared" si="7"/>
        <v>22379.64</v>
      </c>
      <c r="K74" s="48">
        <v>22439.62</v>
      </c>
      <c r="L74" s="47"/>
      <c r="M74" s="47"/>
    </row>
    <row r="75" spans="1:13" ht="33.75">
      <c r="A75" s="24" t="s">
        <v>74</v>
      </c>
      <c r="B75" s="11">
        <v>251501.35</v>
      </c>
      <c r="C75" s="12">
        <v>96538.72</v>
      </c>
      <c r="D75" s="12">
        <v>43240.93</v>
      </c>
      <c r="E75" s="27" t="s">
        <v>144</v>
      </c>
      <c r="F75" s="53">
        <f t="shared" si="8"/>
        <v>304799.14</v>
      </c>
      <c r="G75" s="58">
        <v>204840.38</v>
      </c>
      <c r="H75" s="44">
        <f t="shared" si="6"/>
        <v>99958.76000000001</v>
      </c>
      <c r="I75" s="17">
        <v>13249.49</v>
      </c>
      <c r="J75" s="13">
        <f t="shared" si="7"/>
        <v>158993.88</v>
      </c>
      <c r="K75" s="47">
        <v>304799.14</v>
      </c>
      <c r="L75" s="47"/>
      <c r="M75" s="47"/>
    </row>
    <row r="76" spans="1:13" ht="22.5">
      <c r="A76" s="25" t="s">
        <v>5</v>
      </c>
      <c r="B76" s="4">
        <v>70421.46</v>
      </c>
      <c r="C76" s="12">
        <v>25744.02</v>
      </c>
      <c r="D76" s="12">
        <v>15632.81</v>
      </c>
      <c r="E76" s="27" t="s">
        <v>145</v>
      </c>
      <c r="F76" s="53">
        <f t="shared" si="8"/>
        <v>80532.67000000001</v>
      </c>
      <c r="G76" s="58">
        <v>22618.34</v>
      </c>
      <c r="H76" s="44">
        <f t="shared" si="6"/>
        <v>57914.330000000016</v>
      </c>
      <c r="I76" s="17">
        <v>3022.44</v>
      </c>
      <c r="J76" s="13">
        <f t="shared" si="7"/>
        <v>36269.28</v>
      </c>
      <c r="K76" s="47">
        <v>80532.67</v>
      </c>
      <c r="L76" s="47"/>
      <c r="M76" s="47"/>
    </row>
    <row r="77" spans="1:13" ht="22.5">
      <c r="A77" s="25" t="s">
        <v>4</v>
      </c>
      <c r="B77" s="4">
        <v>76555.89</v>
      </c>
      <c r="C77" s="12">
        <v>35243.7</v>
      </c>
      <c r="D77" s="12">
        <v>20131.39</v>
      </c>
      <c r="E77" s="27" t="s">
        <v>146</v>
      </c>
      <c r="F77" s="53">
        <f t="shared" si="8"/>
        <v>91668.2</v>
      </c>
      <c r="G77" s="58">
        <v>30184.34</v>
      </c>
      <c r="H77" s="44">
        <f t="shared" si="6"/>
        <v>61483.86</v>
      </c>
      <c r="I77" s="17">
        <v>4837.04</v>
      </c>
      <c r="J77" s="13">
        <f t="shared" si="7"/>
        <v>58044.479999999996</v>
      </c>
      <c r="K77" s="47">
        <v>91668.2</v>
      </c>
      <c r="L77" s="47"/>
      <c r="M77" s="47"/>
    </row>
    <row r="78" spans="1:13" ht="33.75">
      <c r="A78" s="24" t="s">
        <v>75</v>
      </c>
      <c r="B78" s="4">
        <v>44480.84</v>
      </c>
      <c r="C78" s="12">
        <v>20523.18</v>
      </c>
      <c r="D78" s="12">
        <v>16669.91</v>
      </c>
      <c r="E78" s="27" t="s">
        <v>147</v>
      </c>
      <c r="F78" s="53">
        <f t="shared" si="8"/>
        <v>48334.11</v>
      </c>
      <c r="G78" s="58">
        <v>13408.12</v>
      </c>
      <c r="H78" s="44">
        <f t="shared" si="6"/>
        <v>34925.99</v>
      </c>
      <c r="I78" s="17">
        <v>2816.91</v>
      </c>
      <c r="J78" s="13">
        <f t="shared" si="7"/>
        <v>33802.92</v>
      </c>
      <c r="K78" s="47">
        <v>48334.11</v>
      </c>
      <c r="L78" s="47"/>
      <c r="M78" s="47"/>
    </row>
    <row r="79" spans="1:13" ht="33.75">
      <c r="A79" s="24" t="s">
        <v>76</v>
      </c>
      <c r="B79" s="4">
        <v>34450.9</v>
      </c>
      <c r="C79" s="12">
        <v>26085.75</v>
      </c>
      <c r="D79" s="12">
        <v>11643.23</v>
      </c>
      <c r="E79" s="27" t="s">
        <v>148</v>
      </c>
      <c r="F79" s="53">
        <f t="shared" si="8"/>
        <v>48893.42</v>
      </c>
      <c r="G79" s="58">
        <v>67135.66</v>
      </c>
      <c r="H79" s="44">
        <f t="shared" si="6"/>
        <v>-18242.240000000005</v>
      </c>
      <c r="I79" s="17">
        <v>3580.4</v>
      </c>
      <c r="J79" s="13">
        <f t="shared" si="7"/>
        <v>42964.8</v>
      </c>
      <c r="K79" s="47">
        <v>48893.42</v>
      </c>
      <c r="L79" s="47"/>
      <c r="M79" s="47"/>
    </row>
    <row r="80" spans="1:13" ht="12.75">
      <c r="A80" s="24" t="s">
        <v>77</v>
      </c>
      <c r="B80" s="4">
        <v>62288.82</v>
      </c>
      <c r="C80" s="12">
        <v>25250.36</v>
      </c>
      <c r="D80" s="12">
        <v>780.39</v>
      </c>
      <c r="E80" s="30" t="s">
        <v>123</v>
      </c>
      <c r="F80" s="53">
        <f t="shared" si="8"/>
        <v>86758.79</v>
      </c>
      <c r="G80" s="58">
        <v>51429.18</v>
      </c>
      <c r="H80" s="44">
        <f t="shared" si="6"/>
        <v>35329.60999999999</v>
      </c>
      <c r="I80" s="17">
        <v>3465.74</v>
      </c>
      <c r="J80" s="13">
        <f t="shared" si="7"/>
        <v>41588.88</v>
      </c>
      <c r="K80" s="47">
        <v>86758.79</v>
      </c>
      <c r="L80" s="47"/>
      <c r="M80" s="47"/>
    </row>
    <row r="81" spans="1:13" ht="22.5">
      <c r="A81" s="24" t="s">
        <v>78</v>
      </c>
      <c r="B81" s="4">
        <v>57281.95</v>
      </c>
      <c r="C81" s="12">
        <v>20257.99</v>
      </c>
      <c r="D81" s="12">
        <v>20230.76</v>
      </c>
      <c r="E81" s="30" t="s">
        <v>149</v>
      </c>
      <c r="F81" s="53">
        <f t="shared" si="8"/>
        <v>57309.18000000001</v>
      </c>
      <c r="G81" s="58">
        <v>31974.44</v>
      </c>
      <c r="H81" s="44">
        <f t="shared" si="6"/>
        <v>25334.74000000001</v>
      </c>
      <c r="I81" s="17">
        <v>2780.51</v>
      </c>
      <c r="J81" s="13">
        <f t="shared" si="7"/>
        <v>33366.12</v>
      </c>
      <c r="K81" s="47">
        <v>57309.18</v>
      </c>
      <c r="L81" s="47"/>
      <c r="M81" s="47"/>
    </row>
    <row r="82" spans="1:13" ht="33.75">
      <c r="A82" s="24" t="s">
        <v>79</v>
      </c>
      <c r="B82" s="4">
        <v>59654.43</v>
      </c>
      <c r="C82" s="12">
        <v>20682.3</v>
      </c>
      <c r="D82" s="12">
        <v>5139.31</v>
      </c>
      <c r="E82" s="27" t="s">
        <v>150</v>
      </c>
      <c r="F82" s="53">
        <f t="shared" si="8"/>
        <v>75197.42</v>
      </c>
      <c r="G82" s="58">
        <v>31000.09</v>
      </c>
      <c r="H82" s="44">
        <f t="shared" si="6"/>
        <v>44197.33</v>
      </c>
      <c r="I82" s="17">
        <v>2838.75</v>
      </c>
      <c r="J82" s="13">
        <f t="shared" si="7"/>
        <v>34065</v>
      </c>
      <c r="K82" s="47">
        <v>75197.42</v>
      </c>
      <c r="L82" s="47"/>
      <c r="M82" s="47"/>
    </row>
    <row r="83" spans="1:13" ht="45">
      <c r="A83" s="24" t="s">
        <v>80</v>
      </c>
      <c r="B83" s="4">
        <v>24773.91</v>
      </c>
      <c r="C83" s="12">
        <v>19720.95</v>
      </c>
      <c r="D83" s="12">
        <v>19270.14</v>
      </c>
      <c r="E83" s="27" t="s">
        <v>151</v>
      </c>
      <c r="F83" s="53">
        <f t="shared" si="8"/>
        <v>25224.72</v>
      </c>
      <c r="G83" s="58">
        <v>34744.21</v>
      </c>
      <c r="H83" s="44">
        <f t="shared" si="6"/>
        <v>-9519.489999999998</v>
      </c>
      <c r="I83" s="17">
        <v>2706.8</v>
      </c>
      <c r="J83" s="13">
        <f t="shared" si="7"/>
        <v>32481.600000000002</v>
      </c>
      <c r="K83" s="47">
        <v>25224.72</v>
      </c>
      <c r="L83" s="47"/>
      <c r="M83" s="47"/>
    </row>
    <row r="84" spans="1:13" ht="33.75">
      <c r="A84" s="24" t="s">
        <v>3</v>
      </c>
      <c r="B84" s="4">
        <v>3154.43</v>
      </c>
      <c r="C84" s="12">
        <v>5967.96</v>
      </c>
      <c r="D84" s="12">
        <v>84109.56</v>
      </c>
      <c r="E84" s="27" t="s">
        <v>152</v>
      </c>
      <c r="F84" s="53">
        <f t="shared" si="8"/>
        <v>-74987.17</v>
      </c>
      <c r="G84" s="58">
        <v>17545.51</v>
      </c>
      <c r="H84" s="44">
        <f t="shared" si="6"/>
        <v>-92532.68</v>
      </c>
      <c r="I84" s="17">
        <v>898.99</v>
      </c>
      <c r="J84" s="13">
        <f t="shared" si="7"/>
        <v>10787.880000000001</v>
      </c>
      <c r="K84" s="48"/>
      <c r="L84" s="47">
        <v>-74987.17</v>
      </c>
      <c r="M84" s="47"/>
    </row>
    <row r="85" spans="1:13" ht="12.75">
      <c r="A85" s="20"/>
      <c r="B85" s="5"/>
      <c r="C85" s="12"/>
      <c r="D85" s="12"/>
      <c r="E85" s="28"/>
      <c r="F85" s="53"/>
      <c r="G85" s="58"/>
      <c r="H85" s="44">
        <f t="shared" si="6"/>
        <v>0</v>
      </c>
      <c r="I85" s="17"/>
      <c r="J85" s="13">
        <f t="shared" si="7"/>
        <v>0</v>
      </c>
      <c r="K85" s="47"/>
      <c r="L85" s="47"/>
      <c r="M85" s="47"/>
    </row>
    <row r="86" spans="1:13" ht="45">
      <c r="A86" s="24" t="s">
        <v>81</v>
      </c>
      <c r="B86" s="4">
        <v>64139.64</v>
      </c>
      <c r="C86" s="12">
        <v>34080.96</v>
      </c>
      <c r="D86" s="12">
        <v>81561.46</v>
      </c>
      <c r="E86" s="27" t="s">
        <v>153</v>
      </c>
      <c r="F86" s="53">
        <f>B86+C86-D86</f>
        <v>16659.14</v>
      </c>
      <c r="G86" s="58">
        <v>96658.39</v>
      </c>
      <c r="H86" s="44">
        <f t="shared" si="6"/>
        <v>-79999.25</v>
      </c>
      <c r="I86" s="17">
        <v>4739.06</v>
      </c>
      <c r="J86" s="13">
        <f t="shared" si="7"/>
        <v>56868.72</v>
      </c>
      <c r="K86" s="47">
        <v>16659.14</v>
      </c>
      <c r="L86" s="47"/>
      <c r="M86" s="47"/>
    </row>
    <row r="87" spans="1:13" ht="12.75">
      <c r="A87" s="20" t="s">
        <v>82</v>
      </c>
      <c r="B87" s="4">
        <v>7953.86</v>
      </c>
      <c r="C87" s="12">
        <v>3207.32</v>
      </c>
      <c r="D87" s="12">
        <v>2105.88</v>
      </c>
      <c r="E87" s="35" t="s">
        <v>154</v>
      </c>
      <c r="F87" s="53">
        <f>B87+C87-D87</f>
        <v>9055.3</v>
      </c>
      <c r="G87" s="58">
        <v>1120.56</v>
      </c>
      <c r="H87" s="44">
        <f t="shared" si="6"/>
        <v>7934.74</v>
      </c>
      <c r="I87" s="17">
        <v>452.5</v>
      </c>
      <c r="J87" s="13">
        <f t="shared" si="7"/>
        <v>5430</v>
      </c>
      <c r="K87" s="47">
        <v>9055.3</v>
      </c>
      <c r="L87" s="47"/>
      <c r="M87" s="47"/>
    </row>
    <row r="88" spans="1:13" ht="12.75">
      <c r="A88" s="20" t="s">
        <v>83</v>
      </c>
      <c r="B88" s="4">
        <v>2973.98</v>
      </c>
      <c r="C88" s="12">
        <v>1211.48</v>
      </c>
      <c r="D88" s="12">
        <v>0</v>
      </c>
      <c r="E88" s="28"/>
      <c r="F88" s="53">
        <f>B88+C88-D88</f>
        <v>4185.46</v>
      </c>
      <c r="G88" s="58">
        <v>1039.62</v>
      </c>
      <c r="H88" s="44">
        <f t="shared" si="6"/>
        <v>3145.84</v>
      </c>
      <c r="I88" s="17">
        <v>168.98</v>
      </c>
      <c r="J88" s="13">
        <f t="shared" si="7"/>
        <v>2027.7599999999998</v>
      </c>
      <c r="K88" s="47">
        <v>4185.46</v>
      </c>
      <c r="L88" s="47"/>
      <c r="M88" s="47"/>
    </row>
    <row r="89" spans="1:13" ht="12.75">
      <c r="A89" s="20" t="s">
        <v>84</v>
      </c>
      <c r="B89" s="4">
        <v>2596</v>
      </c>
      <c r="C89" s="12">
        <v>1057.5</v>
      </c>
      <c r="D89" s="12">
        <v>3069.76</v>
      </c>
      <c r="E89" s="27" t="s">
        <v>95</v>
      </c>
      <c r="F89" s="53">
        <f>B89+C89-D89</f>
        <v>583.7399999999998</v>
      </c>
      <c r="G89" s="58">
        <v>834.66</v>
      </c>
      <c r="H89" s="44">
        <f t="shared" si="6"/>
        <v>-250.9200000000002</v>
      </c>
      <c r="I89" s="17">
        <v>147.5</v>
      </c>
      <c r="J89" s="13">
        <f t="shared" si="7"/>
        <v>1770</v>
      </c>
      <c r="K89" s="47">
        <v>583.74</v>
      </c>
      <c r="L89" s="47"/>
      <c r="M89" s="47"/>
    </row>
    <row r="90" spans="1:13" ht="12.75">
      <c r="A90" s="8" t="s">
        <v>85</v>
      </c>
      <c r="B90" s="9">
        <v>7908.46</v>
      </c>
      <c r="C90" s="15">
        <v>3214.12</v>
      </c>
      <c r="D90" s="15">
        <v>3484.03</v>
      </c>
      <c r="E90" s="27" t="s">
        <v>155</v>
      </c>
      <c r="F90" s="53">
        <f>B90+C90-D90</f>
        <v>7638.549999999999</v>
      </c>
      <c r="G90" s="58">
        <v>5805.31</v>
      </c>
      <c r="H90" s="44">
        <f t="shared" si="6"/>
        <v>1833.2399999999989</v>
      </c>
      <c r="I90" s="17">
        <v>449.34</v>
      </c>
      <c r="J90" s="13">
        <f t="shared" si="7"/>
        <v>5392.08</v>
      </c>
      <c r="K90" s="47">
        <v>7638.55</v>
      </c>
      <c r="L90" s="47"/>
      <c r="M90" s="47"/>
    </row>
    <row r="91" spans="1:13" ht="13.5" thickBot="1">
      <c r="A91" s="36"/>
      <c r="B91" s="37"/>
      <c r="C91" s="37"/>
      <c r="D91" s="37"/>
      <c r="E91" s="38"/>
      <c r="F91" s="54"/>
      <c r="G91" s="59"/>
      <c r="H91" s="45"/>
      <c r="I91" s="18"/>
      <c r="J91" s="1"/>
      <c r="K91" s="47"/>
      <c r="L91" s="47"/>
      <c r="M91" s="47"/>
    </row>
    <row r="92" spans="1:13" ht="13.5" thickBot="1">
      <c r="A92" s="39" t="s">
        <v>86</v>
      </c>
      <c r="B92" s="40">
        <f>SUM(B6:B91)</f>
        <v>1881228.3599999992</v>
      </c>
      <c r="C92" s="40">
        <f>SUM(C6:C91)</f>
        <v>1137853.1099999999</v>
      </c>
      <c r="D92" s="40">
        <f>SUM(D6:D91)</f>
        <v>1529875.7199999995</v>
      </c>
      <c r="E92" s="41"/>
      <c r="F92" s="55">
        <f aca="true" t="shared" si="9" ref="F92:L92">SUM(F6:F91)</f>
        <v>1489205.7499999998</v>
      </c>
      <c r="G92" s="55">
        <f t="shared" si="9"/>
        <v>1892661.6800000002</v>
      </c>
      <c r="H92" s="49">
        <f t="shared" si="9"/>
        <v>-403455.9300000001</v>
      </c>
      <c r="I92" s="19">
        <f t="shared" si="9"/>
        <v>181443.40999999997</v>
      </c>
      <c r="J92" s="10">
        <f t="shared" si="9"/>
        <v>2177320.92</v>
      </c>
      <c r="K92" s="10">
        <f t="shared" si="9"/>
        <v>1903306.0999999996</v>
      </c>
      <c r="L92" s="10">
        <f t="shared" si="9"/>
        <v>-414100.35</v>
      </c>
      <c r="M92" s="47"/>
    </row>
    <row r="93" spans="11:13" ht="12.75">
      <c r="K93" s="47"/>
      <c r="L93" s="47"/>
      <c r="M93" s="47"/>
    </row>
    <row r="94" spans="5:13" ht="12.75">
      <c r="E94" s="50" t="s">
        <v>164</v>
      </c>
      <c r="F94" s="56">
        <v>1903306.1</v>
      </c>
      <c r="G94" s="46"/>
      <c r="H94" s="46"/>
      <c r="K94" s="47"/>
      <c r="L94" s="47"/>
      <c r="M94" s="47"/>
    </row>
    <row r="95" spans="6:13" ht="12.75">
      <c r="F95" s="46">
        <v>414100.35</v>
      </c>
      <c r="G95" s="46"/>
      <c r="H95" s="46"/>
      <c r="K95" s="47"/>
      <c r="L95" s="47"/>
      <c r="M95" s="47"/>
    </row>
    <row r="96" spans="11:13" ht="12.75">
      <c r="K96" s="47"/>
      <c r="L96" s="47"/>
      <c r="M96" s="47"/>
    </row>
    <row r="97" spans="1:13" ht="12.75">
      <c r="A97" s="7"/>
      <c r="K97" s="47"/>
      <c r="L97" s="47"/>
      <c r="M97" s="47"/>
    </row>
    <row r="98" spans="11:13" ht="12.75">
      <c r="K98" s="47"/>
      <c r="L98" s="47"/>
      <c r="M98" s="47"/>
    </row>
    <row r="99" spans="11:13" ht="12.75">
      <c r="K99" s="47"/>
      <c r="L99" s="47"/>
      <c r="M99" s="47"/>
    </row>
    <row r="100" spans="11:13" ht="12.75">
      <c r="K100" s="47"/>
      <c r="L100" s="47"/>
      <c r="M100" s="47"/>
    </row>
    <row r="101" spans="11:13" ht="12.75">
      <c r="K101" s="47"/>
      <c r="L101" s="47"/>
      <c r="M101" s="47"/>
    </row>
    <row r="102" spans="11:13" ht="12.75">
      <c r="K102" s="47"/>
      <c r="L102" s="47"/>
      <c r="M102" s="47"/>
    </row>
    <row r="103" spans="11:13" ht="12.75">
      <c r="K103" s="47"/>
      <c r="L103" s="47"/>
      <c r="M103" s="47"/>
    </row>
    <row r="104" spans="11:13" ht="12.75">
      <c r="K104" s="47"/>
      <c r="L104" s="47"/>
      <c r="M104" s="47"/>
    </row>
    <row r="105" spans="11:13" ht="12.75">
      <c r="K105" s="47"/>
      <c r="L105" s="47"/>
      <c r="M105" s="47"/>
    </row>
    <row r="106" spans="11:13" ht="12.75">
      <c r="K106" s="47"/>
      <c r="L106" s="47"/>
      <c r="M106" s="47"/>
    </row>
    <row r="107" spans="11:13" ht="12.75">
      <c r="K107" s="47"/>
      <c r="L107" s="47"/>
      <c r="M107" s="47"/>
    </row>
    <row r="108" spans="11:13" ht="12.75">
      <c r="K108" s="47"/>
      <c r="L108" s="47"/>
      <c r="M108" s="47"/>
    </row>
    <row r="109" spans="11:13" ht="12.75">
      <c r="K109" s="47"/>
      <c r="L109" s="47"/>
      <c r="M109" s="47"/>
    </row>
    <row r="110" spans="11:13" ht="12.75">
      <c r="K110" s="47"/>
      <c r="L110" s="47"/>
      <c r="M110" s="47"/>
    </row>
    <row r="111" spans="11:13" ht="12.75">
      <c r="K111" s="47"/>
      <c r="L111" s="47"/>
      <c r="M111" s="47"/>
    </row>
    <row r="112" spans="11:13" ht="12.75">
      <c r="K112" s="47"/>
      <c r="L112" s="47"/>
      <c r="M112" s="47"/>
    </row>
    <row r="113" spans="11:13" ht="12.75">
      <c r="K113" s="47"/>
      <c r="L113" s="47"/>
      <c r="M113" s="47"/>
    </row>
    <row r="114" spans="11:13" ht="12.75">
      <c r="K114" s="47"/>
      <c r="L114" s="47"/>
      <c r="M114" s="47"/>
    </row>
    <row r="115" spans="11:13" ht="12.75">
      <c r="K115" s="47"/>
      <c r="L115" s="47"/>
      <c r="M115" s="47"/>
    </row>
    <row r="116" spans="11:13" ht="12.75">
      <c r="K116" s="47"/>
      <c r="L116" s="47"/>
      <c r="M116" s="47"/>
    </row>
    <row r="117" spans="11:13" ht="12.75">
      <c r="K117" s="47"/>
      <c r="L117" s="47"/>
      <c r="M117" s="47"/>
    </row>
    <row r="118" spans="11:13" ht="12.75">
      <c r="K118" s="47"/>
      <c r="L118" s="47"/>
      <c r="M118" s="47"/>
    </row>
    <row r="119" spans="11:13" ht="12.75">
      <c r="K119" s="47"/>
      <c r="L119" s="47"/>
      <c r="M119" s="47"/>
    </row>
    <row r="120" spans="11:13" ht="12.75">
      <c r="K120" s="47"/>
      <c r="L120" s="47"/>
      <c r="M120" s="47"/>
    </row>
    <row r="121" spans="11:13" ht="12.75">
      <c r="K121" s="47"/>
      <c r="L121" s="47"/>
      <c r="M121" s="47"/>
    </row>
    <row r="122" spans="11:13" ht="12.75">
      <c r="K122" s="47"/>
      <c r="L122" s="47"/>
      <c r="M122" s="47"/>
    </row>
    <row r="123" spans="11:13" ht="12.75">
      <c r="K123" s="47"/>
      <c r="L123" s="47"/>
      <c r="M123" s="47"/>
    </row>
    <row r="124" spans="11:13" ht="12.75">
      <c r="K124" s="47"/>
      <c r="L124" s="47"/>
      <c r="M124" s="47"/>
    </row>
    <row r="125" spans="11:13" ht="12.75">
      <c r="K125" s="47"/>
      <c r="L125" s="47"/>
      <c r="M125" s="47"/>
    </row>
    <row r="126" spans="11:13" ht="12.75">
      <c r="K126" s="47"/>
      <c r="L126" s="47"/>
      <c r="M126" s="47"/>
    </row>
    <row r="127" spans="11:13" ht="12.75">
      <c r="K127" s="47"/>
      <c r="L127" s="47"/>
      <c r="M127" s="47"/>
    </row>
    <row r="128" spans="11:13" ht="12.75">
      <c r="K128" s="47"/>
      <c r="L128" s="47"/>
      <c r="M128" s="47"/>
    </row>
    <row r="129" spans="11:13" ht="12.75">
      <c r="K129" s="47"/>
      <c r="L129" s="47"/>
      <c r="M129" s="47"/>
    </row>
    <row r="130" spans="11:13" ht="12.75">
      <c r="K130" s="47"/>
      <c r="L130" s="47"/>
      <c r="M130" s="47"/>
    </row>
    <row r="131" spans="11:13" ht="12.75">
      <c r="K131" s="47"/>
      <c r="L131" s="47"/>
      <c r="M131" s="47"/>
    </row>
    <row r="132" spans="11:13" ht="12.75">
      <c r="K132" s="47"/>
      <c r="L132" s="47"/>
      <c r="M132" s="47"/>
    </row>
    <row r="133" spans="11:13" ht="12.75">
      <c r="K133" s="47"/>
      <c r="L133" s="47"/>
      <c r="M133" s="47"/>
    </row>
  </sheetData>
  <sheetProtection/>
  <mergeCells count="12">
    <mergeCell ref="J4:J5"/>
    <mergeCell ref="E4:E5"/>
    <mergeCell ref="I4:I5"/>
    <mergeCell ref="A1:H1"/>
    <mergeCell ref="A2:H2"/>
    <mergeCell ref="G4:G5"/>
    <mergeCell ref="H4:H5"/>
    <mergeCell ref="F4:F5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2012-10-30T10:57:37Z</cp:lastPrinted>
  <dcterms:created xsi:type="dcterms:W3CDTF">1996-10-08T23:32:33Z</dcterms:created>
  <dcterms:modified xsi:type="dcterms:W3CDTF">2012-11-19T10:33:54Z</dcterms:modified>
  <cp:category/>
  <cp:version/>
  <cp:contentType/>
  <cp:contentStatus/>
</cp:coreProperties>
</file>