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31.12.2019 (в банк)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<sst xmlns="http://schemas.openxmlformats.org/spreadsheetml/2006/main" count="109" uniqueCount="79">
  <si>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</si>
  <si>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</si>
  <si>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</si>
  <si>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</si>
  <si>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</si>
  <si>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</si>
  <si>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</si>
  <si>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</si>
  <si>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</si>
  <si>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</si>
  <si>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</si>
  <si>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</si>
  <si>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</si>
  <si>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</si>
  <si>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</si>
  <si>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</si>
  <si>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</si>
  <si>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</si>
  <si>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</si>
  <si>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</si>
  <si>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</si>
  <si>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</si>
  <si>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</si>
  <si>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</si>
  <si>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</si>
  <si>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</si>
  <si>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</si>
  <si>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</si>
  <si>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</si>
  <si>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</si>
  <si>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</si>
  <si>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</si>
  <si>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</si>
  <si>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</si>
  <si>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</si>
  <si>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t>в рублях и копейках</t>
  </si>
  <si>
    <t xml:space="preserve">        подпись</t>
  </si>
  <si>
    <t xml:space="preserve">       подпись</t>
  </si>
  <si>
    <t>Отдел государственного долга</t>
  </si>
  <si>
    <t xml:space="preserve"> М.П.</t>
  </si>
  <si>
    <t>Главный      специалист</t>
  </si>
  <si>
    <t>8(81859) 5-36-06</t>
  </si>
  <si>
    <t>без обеспечения</t>
  </si>
  <si>
    <r>
      <t xml:space="preserve">Привлечение долговых обязательств и начисление процентов в </t>
    </r>
    <r>
      <rPr>
        <b/>
        <sz val="12"/>
        <rFont val="Arial Cyr"/>
        <family val="0"/>
      </rPr>
      <t>текущем месяце</t>
    </r>
    <r>
      <rPr>
        <sz val="12"/>
        <rFont val="Arial Cyr"/>
        <family val="0"/>
      </rPr>
      <t>, руб.</t>
    </r>
  </si>
  <si>
    <r>
      <t>Всего привлечено</t>
    </r>
    <r>
      <rPr>
        <sz val="12"/>
        <rFont val="Arial Cyr"/>
        <family val="0"/>
      </rPr>
      <t xml:space="preserve"> долговых обязательств и начислено процентов </t>
    </r>
    <r>
      <rPr>
        <b/>
        <sz val="12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</si>
  <si>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2"/>
        <rFont val="Arial Cyr"/>
        <family val="0"/>
      </rPr>
      <t>текущем месяце</t>
    </r>
    <r>
      <rPr>
        <sz val="12"/>
        <rFont val="Arial Cyr"/>
        <family val="0"/>
      </rPr>
      <t>, руб.</t>
    </r>
  </si>
  <si>
    <r>
      <t>Погашение</t>
    </r>
    <r>
      <rPr>
        <sz val="12"/>
        <rFont val="Arial Cyr"/>
        <family val="0"/>
      </rPr>
      <t xml:space="preserve"> долговых обязательств </t>
    </r>
    <r>
      <rPr>
        <b/>
        <sz val="12"/>
        <rFont val="Arial Cyr"/>
        <family val="0"/>
      </rPr>
      <t>в течение года</t>
    </r>
    <r>
      <rPr>
        <sz val="12"/>
        <rFont val="Arial Cyr"/>
        <family val="0"/>
      </rPr>
      <t>, руб.</t>
    </r>
  </si>
  <si>
    <r>
      <t>Списано долговых обязательств в</t>
    </r>
    <r>
      <rPr>
        <b/>
        <sz val="12"/>
        <rFont val="Arial Cyr"/>
        <family val="0"/>
      </rPr>
      <t xml:space="preserve"> текущем месяце</t>
    </r>
    <r>
      <rPr>
        <sz val="12"/>
        <rFont val="Arial Cyr"/>
        <family val="0"/>
      </rPr>
      <t>, руб.</t>
    </r>
  </si>
  <si>
    <r>
      <t>Списано</t>
    </r>
    <r>
      <rPr>
        <sz val="12"/>
        <rFont val="Arial Cyr"/>
        <family val="0"/>
      </rPr>
      <t xml:space="preserve"> долговых обязательств </t>
    </r>
    <r>
      <rPr>
        <b/>
        <sz val="12"/>
        <rFont val="Arial Cyr"/>
        <family val="0"/>
      </rPr>
      <t>в течение года</t>
    </r>
    <r>
      <rPr>
        <sz val="12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</si>
  <si>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2"/>
        <rFont val="Arial Cyr"/>
        <family val="0"/>
      </rPr>
      <t>конец отчетного периода</t>
    </r>
  </si>
  <si>
    <t>(Т.Н.Пятиева)</t>
  </si>
  <si>
    <t>открытие невозобновляемой кредитной линии для покрытия дефицита бюджета МО"Ленский муниципальный район"</t>
  </si>
  <si>
    <t>МО "Ленский муниципальный район"</t>
  </si>
  <si>
    <t>Публичное акционерное общество "Сбербанк России"</t>
  </si>
  <si>
    <t xml:space="preserve">15.03.2018г. № 0324300055418000002-0190750-02(8637/0/18020) 7,7699% </t>
  </si>
  <si>
    <t>14.03.2019г.</t>
  </si>
  <si>
    <t>(Е.Н. Чайка)</t>
  </si>
  <si>
    <t>Чайка Елена Николаевна</t>
  </si>
  <si>
    <t>16.04.2018г. №0324300055418000015-0190750-02 (№8637/0/18041) 7,6125%</t>
  </si>
  <si>
    <t>15.04.2019г.</t>
  </si>
  <si>
    <t>29.10.2018г. №0324300055418000065-0190750-02 (№8637/0/18121) 9,9225%</t>
  </si>
  <si>
    <t>28.10.2019г.</t>
  </si>
  <si>
    <r>
      <t xml:space="preserve">Фактический объем долгового обязательства на </t>
    </r>
    <r>
      <rPr>
        <b/>
        <sz val="12"/>
        <rFont val="Arial Cyr"/>
        <family val="0"/>
      </rPr>
      <t>начало года</t>
    </r>
    <r>
      <rPr>
        <sz val="12"/>
        <rFont val="Arial Cyr"/>
        <family val="0"/>
      </rPr>
      <t xml:space="preserve"> 01.01.2019г.</t>
    </r>
  </si>
  <si>
    <t>Верхний предел муниципального долга на 01.01.2020 года по бюджетным ссудам и кредитам-  тыс. руб.</t>
  </si>
  <si>
    <t>Верхний предел муниципального долга на 01.01.2020 года по муниципальным гарантиям- 0,0 руб.</t>
  </si>
  <si>
    <t>Предоставление бюджетного кредита на пополнение остатков средств на счетах бюджетов субъектов Российской Федерации (местных бюджетов)</t>
  </si>
  <si>
    <t>на пополнение остатков средств на счетах бюджетов  субъектов Российской Федерации (местных бюджетов)</t>
  </si>
  <si>
    <t xml:space="preserve">15.04.2019г. № 51-11/34           0,1% </t>
  </si>
  <si>
    <t>19.07.2019г.</t>
  </si>
  <si>
    <r>
      <t>Исполнитель</t>
    </r>
    <r>
      <rPr>
        <sz val="10"/>
        <rFont val="Arial Cyr"/>
        <family val="0"/>
      </rPr>
      <t xml:space="preserve">  </t>
    </r>
    <r>
      <rPr>
        <sz val="10"/>
        <rFont val="Arial Cyr"/>
        <family val="0"/>
      </rPr>
      <t>гл.специалист ФО Администрации</t>
    </r>
    <r>
      <rPr>
        <sz val="10"/>
        <rFont val="Arial Cyr"/>
        <family val="0"/>
      </rPr>
      <t xml:space="preserve">  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</si>
  <si>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</si>
  <si>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03.06.2019г. №0324300055419000023 (№8637/0/19034) 8,7450%</t>
  </si>
  <si>
    <t>02.06.2020г.</t>
  </si>
  <si>
    <t>открытие возобновляемой кредитной линии для покрытия дефицита бюджета МО"Ленский муниципальный район"</t>
  </si>
  <si>
    <t>Верхний предел (предельный обьем)муниципального долга на конец текущего финансового года всего - 46247,0 тыс.руб.</t>
  </si>
  <si>
    <t>Верхний предел муниципального долга на 01.01.2020 года по коммерческим кредитам - 46247,0  тыс. руб.</t>
  </si>
  <si>
    <t>Информация о долговых обязательствах муниципального образования "Ленский муниципальный район" на 01 января  2020 года</t>
  </si>
  <si>
    <t>26.12.2020г.</t>
  </si>
  <si>
    <t>27.12.2019г. №0324300055419000108 (№8637/0/19099) 7,935%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</si>
</sst>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75" fontId="4" fillId="0" borderId="15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2" fontId="4" fillId="0" borderId="17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6">
      <selection activeCell="A18" sqref="A18"/>
    </sheetView>
  </sheetViews>
  <sheetFormatPr defaultColWidth="9.00390625" defaultRowHeight="12.75"/>
  <cols>
    <col min="1" max="1" width="2.625" style="0" customWidth="1"/>
    <col min="2" max="2" width="15.125" style="0" customWidth="1"/>
    <col min="3" max="3" width="14.375" style="0" customWidth="1"/>
    <col min="4" max="4" width="15.625" style="0" customWidth="1"/>
    <col min="5" max="5" width="22.00390625" style="0" customWidth="1"/>
    <col min="6" max="6" width="13.125" style="0" customWidth="1"/>
    <col min="7" max="7" width="12.375" style="0" customWidth="1"/>
    <col min="8" max="8" width="16.00390625" style="0" bestFit="1" customWidth="1"/>
    <col min="9" max="9" width="9.625" style="0" customWidth="1"/>
    <col min="10" max="10" width="6.00390625" style="0" customWidth="1"/>
    <col min="11" max="11" width="15.625" style="0" customWidth="1"/>
    <col min="12" max="12" width="12.625" style="0" customWidth="1"/>
    <col min="13" max="13" width="8.50390625" style="0" customWidth="1"/>
    <col min="14" max="14" width="15.50390625" style="0" customWidth="1"/>
    <col min="15" max="15" width="14.50390625" style="0" customWidth="1"/>
    <col min="16" max="16" width="5.50390625" style="0" customWidth="1"/>
    <col min="17" max="17" width="15.875" style="0" customWidth="1"/>
    <col min="18" max="18" width="14.50390625" style="0" customWidth="1"/>
    <col min="19" max="19" width="5.50390625" style="0" customWidth="1"/>
    <col min="20" max="20" width="15.125" style="0" customWidth="1"/>
    <col min="21" max="21" width="13.50390625" style="0" customWidth="1"/>
    <col min="22" max="22" width="6.00390625" style="0" customWidth="1"/>
    <col min="23" max="23" width="13.375" style="0" customWidth="1"/>
    <col min="24" max="24" width="9.50390625" style="0" customWidth="1"/>
    <col min="25" max="25" width="6.00390625" style="0" customWidth="1"/>
    <col min="26" max="26" width="13.50390625" style="0" bestFit="1" customWidth="1"/>
    <col min="27" max="27" width="9.375" style="0" customWidth="1"/>
    <col min="28" max="28" width="5.875" style="0" customWidth="1"/>
    <col min="29" max="29" width="14.50390625" style="0" customWidth="1"/>
    <col min="30" max="30" width="9.625" style="0" customWidth="1"/>
  </cols>
  <sheetData>
    <row r="1" spans="1:3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 t="s">
        <v>38</v>
      </c>
      <c r="Z1" s="3"/>
      <c r="AB1" s="1"/>
      <c r="AC1" s="1"/>
      <c r="AD1" s="1"/>
      <c r="AE1" s="1"/>
    </row>
    <row r="2" spans="1:31" ht="17.2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66" t="s">
        <v>17</v>
      </c>
      <c r="L4" s="67"/>
      <c r="M4" s="67"/>
      <c r="N4" s="67"/>
      <c r="O4" s="68"/>
      <c r="P4" s="68"/>
      <c r="Q4" s="69" t="s">
        <v>16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"/>
      <c r="AD4" s="70" t="s">
        <v>35</v>
      </c>
      <c r="AE4" s="70"/>
    </row>
    <row r="5" spans="1:31" ht="60" customHeight="1">
      <c r="A5" s="61" t="s">
        <v>0</v>
      </c>
      <c r="B5" s="64" t="s">
        <v>1</v>
      </c>
      <c r="C5" s="64" t="s">
        <v>2</v>
      </c>
      <c r="D5" s="64" t="s">
        <v>7</v>
      </c>
      <c r="E5" s="64" t="s">
        <v>3</v>
      </c>
      <c r="F5" s="64" t="s">
        <v>8</v>
      </c>
      <c r="G5" s="64" t="s">
        <v>4</v>
      </c>
      <c r="H5" s="61" t="s">
        <v>62</v>
      </c>
      <c r="I5" s="62"/>
      <c r="J5" s="62"/>
      <c r="K5" s="61" t="s">
        <v>43</v>
      </c>
      <c r="L5" s="62"/>
      <c r="M5" s="62"/>
      <c r="N5" s="63" t="s">
        <v>44</v>
      </c>
      <c r="O5" s="63"/>
      <c r="P5" s="63"/>
      <c r="Q5" s="61" t="s">
        <v>45</v>
      </c>
      <c r="R5" s="62"/>
      <c r="S5" s="62"/>
      <c r="T5" s="63" t="s">
        <v>46</v>
      </c>
      <c r="U5" s="62"/>
      <c r="V5" s="62"/>
      <c r="W5" s="61" t="s">
        <v>47</v>
      </c>
      <c r="X5" s="62"/>
      <c r="Y5" s="62"/>
      <c r="Z5" s="63" t="s">
        <v>48</v>
      </c>
      <c r="AA5" s="62"/>
      <c r="AB5" s="62"/>
      <c r="AC5" s="61" t="s">
        <v>49</v>
      </c>
      <c r="AD5" s="62"/>
      <c r="AE5" s="62"/>
    </row>
    <row r="6" spans="1:31" ht="60" customHeight="1">
      <c r="A6" s="61"/>
      <c r="B6" s="64"/>
      <c r="C6" s="64"/>
      <c r="D6" s="64"/>
      <c r="E6" s="64"/>
      <c r="F6" s="64"/>
      <c r="G6" s="64"/>
      <c r="H6" s="19" t="s">
        <v>5</v>
      </c>
      <c r="I6" s="21" t="s">
        <v>30</v>
      </c>
      <c r="J6" s="19" t="s">
        <v>6</v>
      </c>
      <c r="K6" s="19" t="s">
        <v>5</v>
      </c>
      <c r="L6" s="21" t="s">
        <v>30</v>
      </c>
      <c r="M6" s="19" t="s">
        <v>6</v>
      </c>
      <c r="N6" s="19" t="s">
        <v>5</v>
      </c>
      <c r="O6" s="21" t="s">
        <v>30</v>
      </c>
      <c r="P6" s="19" t="s">
        <v>6</v>
      </c>
      <c r="Q6" s="19" t="s">
        <v>5</v>
      </c>
      <c r="R6" s="21" t="s">
        <v>30</v>
      </c>
      <c r="S6" s="19" t="s">
        <v>6</v>
      </c>
      <c r="T6" s="19" t="s">
        <v>5</v>
      </c>
      <c r="U6" s="21" t="s">
        <v>30</v>
      </c>
      <c r="V6" s="19" t="s">
        <v>6</v>
      </c>
      <c r="W6" s="19" t="s">
        <v>5</v>
      </c>
      <c r="X6" s="21" t="s">
        <v>30</v>
      </c>
      <c r="Y6" s="19" t="s">
        <v>6</v>
      </c>
      <c r="Z6" s="19" t="s">
        <v>5</v>
      </c>
      <c r="AA6" s="21" t="s">
        <v>30</v>
      </c>
      <c r="AB6" s="19" t="s">
        <v>6</v>
      </c>
      <c r="AC6" s="19" t="s">
        <v>5</v>
      </c>
      <c r="AD6" s="21" t="s">
        <v>30</v>
      </c>
      <c r="AE6" s="19" t="s">
        <v>6</v>
      </c>
    </row>
    <row r="7" spans="1:31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20">
        <v>18</v>
      </c>
      <c r="S7" s="19">
        <v>19</v>
      </c>
      <c r="T7" s="19">
        <v>20</v>
      </c>
      <c r="U7" s="20">
        <v>21</v>
      </c>
      <c r="V7" s="19">
        <v>22</v>
      </c>
      <c r="W7" s="19">
        <v>23</v>
      </c>
      <c r="X7" s="20">
        <v>24</v>
      </c>
      <c r="Y7" s="19">
        <v>25</v>
      </c>
      <c r="Z7" s="19">
        <v>26</v>
      </c>
      <c r="AA7" s="20">
        <v>27</v>
      </c>
      <c r="AB7" s="19">
        <v>28</v>
      </c>
      <c r="AC7" s="19">
        <v>29</v>
      </c>
      <c r="AD7" s="20">
        <v>30</v>
      </c>
      <c r="AE7" s="19">
        <v>31</v>
      </c>
    </row>
    <row r="8" spans="1:31" ht="19.5" customHeight="1">
      <c r="A8" s="5" t="s">
        <v>9</v>
      </c>
      <c r="B8" s="57" t="s">
        <v>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8.25" customHeight="1">
      <c r="A9" s="22"/>
      <c r="B9" s="23"/>
      <c r="C9" s="22"/>
      <c r="D9" s="22"/>
      <c r="E9" s="22"/>
      <c r="F9" s="24"/>
      <c r="G9" s="22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8.25" customHeight="1">
      <c r="A10" s="22"/>
      <c r="B10" s="22"/>
      <c r="C10" s="22"/>
      <c r="D10" s="22"/>
      <c r="E10" s="22"/>
      <c r="F10" s="22"/>
      <c r="G10" s="2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4.25" customHeight="1">
      <c r="A11" s="22"/>
      <c r="B11" s="55" t="s">
        <v>31</v>
      </c>
      <c r="C11" s="56"/>
      <c r="D11" s="56"/>
      <c r="E11" s="56"/>
      <c r="F11" s="56"/>
      <c r="G11" s="5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5">
      <c r="A12" s="5"/>
      <c r="B12" s="5" t="s">
        <v>19</v>
      </c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6.5" customHeight="1">
      <c r="A13" s="5" t="s">
        <v>10</v>
      </c>
      <c r="B13" s="57" t="s">
        <v>23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117" customHeight="1">
      <c r="A14" s="22"/>
      <c r="B14" s="26" t="s">
        <v>54</v>
      </c>
      <c r="C14" s="27" t="s">
        <v>53</v>
      </c>
      <c r="D14" s="28">
        <v>8939800</v>
      </c>
      <c r="E14" s="27" t="s">
        <v>51</v>
      </c>
      <c r="F14" s="29" t="s">
        <v>55</v>
      </c>
      <c r="G14" s="27" t="s">
        <v>42</v>
      </c>
      <c r="H14" s="25">
        <v>8939800</v>
      </c>
      <c r="I14" s="25"/>
      <c r="J14" s="25"/>
      <c r="K14" s="25"/>
      <c r="L14" s="25">
        <v>0</v>
      </c>
      <c r="M14" s="25"/>
      <c r="N14" s="25">
        <v>0</v>
      </c>
      <c r="O14" s="25">
        <v>131310.5</v>
      </c>
      <c r="P14" s="25"/>
      <c r="Q14" s="25">
        <v>0</v>
      </c>
      <c r="R14" s="25">
        <v>0</v>
      </c>
      <c r="S14" s="25"/>
      <c r="T14" s="10">
        <v>8939800</v>
      </c>
      <c r="U14" s="10">
        <f>O14</f>
        <v>131310.5</v>
      </c>
      <c r="V14" s="10"/>
      <c r="W14" s="22"/>
      <c r="X14" s="22"/>
      <c r="Y14" s="22"/>
      <c r="Z14" s="10">
        <v>0</v>
      </c>
      <c r="AA14" s="10">
        <v>0</v>
      </c>
      <c r="AB14" s="10"/>
      <c r="AC14" s="10">
        <f>H14+N14-T14-Z14</f>
        <v>0</v>
      </c>
      <c r="AD14" s="10">
        <v>0</v>
      </c>
      <c r="AE14" s="10"/>
    </row>
    <row r="15" spans="1:31" ht="120">
      <c r="A15" s="22"/>
      <c r="B15" s="26" t="s">
        <v>58</v>
      </c>
      <c r="C15" s="27" t="s">
        <v>53</v>
      </c>
      <c r="D15" s="28">
        <v>6600000</v>
      </c>
      <c r="E15" s="27" t="s">
        <v>51</v>
      </c>
      <c r="F15" s="29" t="s">
        <v>59</v>
      </c>
      <c r="G15" s="27"/>
      <c r="H15" s="25">
        <v>6600000</v>
      </c>
      <c r="I15" s="25"/>
      <c r="J15" s="25"/>
      <c r="K15" s="25"/>
      <c r="L15" s="25">
        <v>0</v>
      </c>
      <c r="M15" s="25"/>
      <c r="N15" s="25">
        <v>0</v>
      </c>
      <c r="O15" s="25">
        <f>85343.42+38542.19+23400.62</f>
        <v>147286.23</v>
      </c>
      <c r="P15" s="25"/>
      <c r="Q15" s="25">
        <v>0</v>
      </c>
      <c r="R15" s="25">
        <v>0</v>
      </c>
      <c r="S15" s="25"/>
      <c r="T15" s="10">
        <v>6600000</v>
      </c>
      <c r="U15" s="10">
        <f>O15</f>
        <v>147286.23</v>
      </c>
      <c r="V15" s="10"/>
      <c r="W15" s="22"/>
      <c r="X15" s="22"/>
      <c r="Y15" s="22"/>
      <c r="Z15" s="10">
        <v>0</v>
      </c>
      <c r="AA15" s="10"/>
      <c r="AB15" s="10"/>
      <c r="AC15" s="10">
        <v>0</v>
      </c>
      <c r="AD15" s="10"/>
      <c r="AE15" s="10"/>
    </row>
    <row r="16" spans="1:31" ht="120">
      <c r="A16" s="22"/>
      <c r="B16" s="26" t="s">
        <v>60</v>
      </c>
      <c r="C16" s="27" t="s">
        <v>53</v>
      </c>
      <c r="D16" s="39">
        <v>8544100</v>
      </c>
      <c r="E16" s="27" t="s">
        <v>51</v>
      </c>
      <c r="F16" s="29" t="s">
        <v>61</v>
      </c>
      <c r="G16" s="27"/>
      <c r="H16" s="25">
        <v>5000000</v>
      </c>
      <c r="I16" s="25"/>
      <c r="J16" s="25"/>
      <c r="K16" s="25"/>
      <c r="L16" s="25"/>
      <c r="M16" s="25"/>
      <c r="N16" s="25"/>
      <c r="O16" s="25">
        <f>84273.28+38058.9+42136.64+40777.4+42136.64+40777.4+20388.7</f>
        <v>308548.96</v>
      </c>
      <c r="P16" s="25"/>
      <c r="Q16" s="25"/>
      <c r="R16" s="38">
        <f>L16</f>
        <v>0</v>
      </c>
      <c r="S16" s="25"/>
      <c r="T16" s="10">
        <v>5000000</v>
      </c>
      <c r="U16" s="10">
        <f>O16</f>
        <v>308548.96</v>
      </c>
      <c r="V16" s="10"/>
      <c r="W16" s="22"/>
      <c r="X16" s="22"/>
      <c r="Y16" s="22"/>
      <c r="Z16" s="10">
        <v>0</v>
      </c>
      <c r="AA16" s="10"/>
      <c r="AB16" s="10"/>
      <c r="AC16" s="10"/>
      <c r="AD16" s="10"/>
      <c r="AE16" s="10"/>
    </row>
    <row r="17" spans="1:31" s="53" customFormat="1" ht="120">
      <c r="A17" s="49"/>
      <c r="B17" s="50" t="s">
        <v>71</v>
      </c>
      <c r="C17" s="51" t="s">
        <v>53</v>
      </c>
      <c r="D17" s="39">
        <v>25404500</v>
      </c>
      <c r="E17" s="51" t="s">
        <v>73</v>
      </c>
      <c r="F17" s="52" t="s">
        <v>72</v>
      </c>
      <c r="G17" s="51"/>
      <c r="H17" s="38"/>
      <c r="I17" s="38"/>
      <c r="J17" s="38"/>
      <c r="K17" s="38">
        <v>25000000</v>
      </c>
      <c r="L17" s="38">
        <v>47917.81</v>
      </c>
      <c r="M17" s="38"/>
      <c r="N17" s="38">
        <v>45000000</v>
      </c>
      <c r="O17" s="38">
        <f>65886.99+76668.49+L17</f>
        <v>190473.29</v>
      </c>
      <c r="P17" s="38"/>
      <c r="Q17" s="38">
        <v>5000000</v>
      </c>
      <c r="R17" s="38">
        <f>L17</f>
        <v>47917.81</v>
      </c>
      <c r="S17" s="38"/>
      <c r="T17" s="37">
        <v>25000000</v>
      </c>
      <c r="U17" s="37">
        <f>O17</f>
        <v>190473.29</v>
      </c>
      <c r="V17" s="37"/>
      <c r="W17" s="49"/>
      <c r="X17" s="49"/>
      <c r="Y17" s="49"/>
      <c r="Z17" s="10">
        <v>0</v>
      </c>
      <c r="AA17" s="37"/>
      <c r="AB17" s="37"/>
      <c r="AC17" s="37">
        <f>N17-T17</f>
        <v>20000000</v>
      </c>
      <c r="AD17" s="37"/>
      <c r="AE17" s="37"/>
    </row>
    <row r="18" spans="1:31" s="53" customFormat="1" ht="120">
      <c r="A18" s="49"/>
      <c r="B18" s="50" t="s">
        <v>78</v>
      </c>
      <c r="C18" s="51" t="s">
        <v>53</v>
      </c>
      <c r="D18" s="39">
        <v>4900000</v>
      </c>
      <c r="E18" s="51" t="s">
        <v>73</v>
      </c>
      <c r="F18" s="52" t="s">
        <v>77</v>
      </c>
      <c r="G18" s="5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7"/>
      <c r="U18" s="37"/>
      <c r="V18" s="37"/>
      <c r="W18" s="49"/>
      <c r="X18" s="49"/>
      <c r="Y18" s="49"/>
      <c r="Z18" s="10"/>
      <c r="AA18" s="37"/>
      <c r="AB18" s="37"/>
      <c r="AC18" s="37"/>
      <c r="AD18" s="37"/>
      <c r="AE18" s="37"/>
    </row>
    <row r="19" spans="1:31" ht="24.75" customHeight="1">
      <c r="A19" s="22"/>
      <c r="B19" s="55" t="s">
        <v>32</v>
      </c>
      <c r="C19" s="56"/>
      <c r="D19" s="56"/>
      <c r="E19" s="56"/>
      <c r="F19" s="56"/>
      <c r="G19" s="5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0"/>
      <c r="U19" s="10"/>
      <c r="V19" s="10"/>
      <c r="W19" s="22"/>
      <c r="X19" s="22"/>
      <c r="Y19" s="22"/>
      <c r="Z19" s="10"/>
      <c r="AA19" s="10"/>
      <c r="AB19" s="10"/>
      <c r="AC19" s="10"/>
      <c r="AD19" s="10"/>
      <c r="AE19" s="10"/>
    </row>
    <row r="20" spans="1:31" ht="24" customHeight="1">
      <c r="A20" s="6"/>
      <c r="B20" s="6" t="s">
        <v>20</v>
      </c>
      <c r="C20" s="6"/>
      <c r="D20" s="11"/>
      <c r="E20" s="6"/>
      <c r="F20" s="6"/>
      <c r="G20" s="6"/>
      <c r="H20" s="11">
        <f>H16+H15+H14+H17</f>
        <v>20539800</v>
      </c>
      <c r="I20" s="11">
        <f aca="true" t="shared" si="0" ref="I20:AE20">I16+I15+I14+I17</f>
        <v>0</v>
      </c>
      <c r="J20" s="11">
        <f t="shared" si="0"/>
        <v>0</v>
      </c>
      <c r="K20" s="11">
        <f t="shared" si="0"/>
        <v>25000000</v>
      </c>
      <c r="L20" s="11">
        <f t="shared" si="0"/>
        <v>47917.81</v>
      </c>
      <c r="M20" s="11">
        <f t="shared" si="0"/>
        <v>0</v>
      </c>
      <c r="N20" s="11">
        <f t="shared" si="0"/>
        <v>45000000</v>
      </c>
      <c r="O20" s="11">
        <f t="shared" si="0"/>
        <v>777618.9800000001</v>
      </c>
      <c r="P20" s="11">
        <f t="shared" si="0"/>
        <v>0</v>
      </c>
      <c r="Q20" s="11">
        <f t="shared" si="0"/>
        <v>5000000</v>
      </c>
      <c r="R20" s="11">
        <f t="shared" si="0"/>
        <v>47917.81</v>
      </c>
      <c r="S20" s="11">
        <f t="shared" si="0"/>
        <v>0</v>
      </c>
      <c r="T20" s="11">
        <f t="shared" si="0"/>
        <v>45539800</v>
      </c>
      <c r="U20" s="11">
        <f t="shared" si="0"/>
        <v>777618.9800000001</v>
      </c>
      <c r="V20" s="11">
        <f t="shared" si="0"/>
        <v>0</v>
      </c>
      <c r="W20" s="11">
        <f t="shared" si="0"/>
        <v>0</v>
      </c>
      <c r="X20" s="11">
        <f t="shared" si="0"/>
        <v>0</v>
      </c>
      <c r="Y20" s="11">
        <f t="shared" si="0"/>
        <v>0</v>
      </c>
      <c r="Z20" s="11">
        <f t="shared" si="0"/>
        <v>0</v>
      </c>
      <c r="AA20" s="11">
        <f t="shared" si="0"/>
        <v>0</v>
      </c>
      <c r="AB20" s="11">
        <f t="shared" si="0"/>
        <v>0</v>
      </c>
      <c r="AC20" s="11">
        <f t="shared" si="0"/>
        <v>20000000</v>
      </c>
      <c r="AD20" s="11">
        <f t="shared" si="0"/>
        <v>0</v>
      </c>
      <c r="AE20" s="11">
        <f t="shared" si="0"/>
        <v>0</v>
      </c>
    </row>
    <row r="21" spans="1:31" ht="24" customHeight="1">
      <c r="A21" s="5" t="s">
        <v>11</v>
      </c>
      <c r="B21" s="57" t="s">
        <v>24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25.5" customHeight="1">
      <c r="A22" s="5"/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5">
      <c r="A23" s="22"/>
      <c r="B23" s="30"/>
      <c r="C23" s="31"/>
      <c r="D23" s="10"/>
      <c r="E23" s="10"/>
      <c r="F23" s="32"/>
      <c r="G23" s="3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5">
      <c r="A24" s="2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5">
      <c r="A25" s="5"/>
      <c r="B25" s="11" t="s">
        <v>28</v>
      </c>
      <c r="C25" s="11"/>
      <c r="D25" s="11"/>
      <c r="E25" s="11"/>
      <c r="F25" s="11"/>
      <c r="G25" s="11"/>
      <c r="H25" s="11">
        <f aca="true" t="shared" si="1" ref="H25:AE25">SUM(H23:H24)</f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 t="shared" si="1"/>
        <v>0</v>
      </c>
      <c r="S25" s="11">
        <f t="shared" si="1"/>
        <v>0</v>
      </c>
      <c r="T25" s="11">
        <f t="shared" si="1"/>
        <v>0</v>
      </c>
      <c r="U25" s="11">
        <f t="shared" si="1"/>
        <v>0</v>
      </c>
      <c r="V25" s="11">
        <f t="shared" si="1"/>
        <v>0</v>
      </c>
      <c r="W25" s="11">
        <f t="shared" si="1"/>
        <v>0</v>
      </c>
      <c r="X25" s="11">
        <f t="shared" si="1"/>
        <v>0</v>
      </c>
      <c r="Y25" s="11">
        <f t="shared" si="1"/>
        <v>0</v>
      </c>
      <c r="Z25" s="11">
        <f t="shared" si="1"/>
        <v>0</v>
      </c>
      <c r="AA25" s="11">
        <f t="shared" si="1"/>
        <v>0</v>
      </c>
      <c r="AB25" s="11">
        <f t="shared" si="1"/>
        <v>0</v>
      </c>
      <c r="AC25" s="11">
        <f t="shared" si="1"/>
        <v>0</v>
      </c>
      <c r="AD25" s="11">
        <f t="shared" si="1"/>
        <v>0</v>
      </c>
      <c r="AE25" s="11">
        <f t="shared" si="1"/>
        <v>0</v>
      </c>
    </row>
    <row r="26" spans="1:31" ht="15">
      <c r="A26" s="22"/>
      <c r="B26" s="11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10">
      <c r="A27" s="22"/>
      <c r="B27" s="33" t="s">
        <v>67</v>
      </c>
      <c r="C27" s="34" t="s">
        <v>65</v>
      </c>
      <c r="D27" s="35">
        <v>8541000</v>
      </c>
      <c r="E27" s="34" t="s">
        <v>66</v>
      </c>
      <c r="F27" s="36" t="s">
        <v>68</v>
      </c>
      <c r="G27" s="34" t="s">
        <v>42</v>
      </c>
      <c r="H27" s="25"/>
      <c r="I27" s="25"/>
      <c r="J27" s="25"/>
      <c r="K27" s="25"/>
      <c r="L27" s="25"/>
      <c r="M27" s="25"/>
      <c r="N27" s="25">
        <v>17082000</v>
      </c>
      <c r="O27" s="25">
        <v>4188.6</v>
      </c>
      <c r="P27" s="25"/>
      <c r="Q27" s="25"/>
      <c r="R27" s="25"/>
      <c r="S27" s="25"/>
      <c r="T27" s="10">
        <v>17082000</v>
      </c>
      <c r="U27" s="10">
        <v>4188.6</v>
      </c>
      <c r="V27" s="10"/>
      <c r="W27" s="22"/>
      <c r="X27" s="22"/>
      <c r="Y27" s="22"/>
      <c r="Z27" s="10"/>
      <c r="AA27" s="10"/>
      <c r="AB27" s="10"/>
      <c r="AC27" s="10">
        <v>0</v>
      </c>
      <c r="AD27" s="10"/>
      <c r="AE27" s="10"/>
    </row>
    <row r="28" spans="1:31" ht="10.5" customHeight="1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22"/>
      <c r="B29" s="58" t="s">
        <v>33</v>
      </c>
      <c r="C29" s="59"/>
      <c r="D29" s="59"/>
      <c r="E29" s="59"/>
      <c r="F29" s="59"/>
      <c r="G29" s="5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5">
      <c r="A30" s="22"/>
      <c r="B30" s="8"/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5">
      <c r="A31" s="5"/>
      <c r="B31" s="11" t="s">
        <v>29</v>
      </c>
      <c r="C31" s="11"/>
      <c r="D31" s="11"/>
      <c r="E31" s="11"/>
      <c r="F31" s="11"/>
      <c r="G31" s="11"/>
      <c r="H31" s="11">
        <f aca="true" t="shared" si="2" ref="H31:AE31">SUM(H27:H29)</f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17082000</v>
      </c>
      <c r="O31" s="11">
        <f t="shared" si="2"/>
        <v>4188.6</v>
      </c>
      <c r="P31" s="11">
        <f t="shared" si="2"/>
        <v>0</v>
      </c>
      <c r="Q31" s="11">
        <f t="shared" si="2"/>
        <v>0</v>
      </c>
      <c r="R31" s="11">
        <f>SUM(R27:R29)</f>
        <v>0</v>
      </c>
      <c r="S31" s="11">
        <f t="shared" si="2"/>
        <v>0</v>
      </c>
      <c r="T31" s="11">
        <f t="shared" si="2"/>
        <v>17082000</v>
      </c>
      <c r="U31" s="11">
        <f t="shared" si="2"/>
        <v>4188.6</v>
      </c>
      <c r="V31" s="11">
        <f t="shared" si="2"/>
        <v>0</v>
      </c>
      <c r="W31" s="11">
        <f t="shared" si="2"/>
        <v>0</v>
      </c>
      <c r="X31" s="11">
        <f t="shared" si="2"/>
        <v>0</v>
      </c>
      <c r="Y31" s="11">
        <f t="shared" si="2"/>
        <v>0</v>
      </c>
      <c r="Z31" s="11">
        <f t="shared" si="2"/>
        <v>0</v>
      </c>
      <c r="AA31" s="11">
        <f t="shared" si="2"/>
        <v>0</v>
      </c>
      <c r="AB31" s="11">
        <f t="shared" si="2"/>
        <v>0</v>
      </c>
      <c r="AC31" s="11">
        <f t="shared" si="2"/>
        <v>0</v>
      </c>
      <c r="AD31" s="11">
        <f t="shared" si="2"/>
        <v>0</v>
      </c>
      <c r="AE31" s="11">
        <f t="shared" si="2"/>
        <v>0</v>
      </c>
    </row>
    <row r="32" spans="1:31" ht="15">
      <c r="A32" s="5"/>
      <c r="B32" s="11" t="s">
        <v>21</v>
      </c>
      <c r="C32" s="11"/>
      <c r="D32" s="11"/>
      <c r="E32" s="11"/>
      <c r="F32" s="11"/>
      <c r="G32" s="11"/>
      <c r="H32" s="11">
        <f aca="true" t="shared" si="3" ref="H32:AE32">H25+H31</f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17082000</v>
      </c>
      <c r="O32" s="11">
        <f t="shared" si="3"/>
        <v>4188.6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17082000</v>
      </c>
      <c r="U32" s="11">
        <f t="shared" si="3"/>
        <v>4188.6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11">
        <f t="shared" si="3"/>
        <v>0</v>
      </c>
      <c r="AC32" s="11">
        <f t="shared" si="3"/>
        <v>0</v>
      </c>
      <c r="AD32" s="11">
        <f t="shared" si="3"/>
        <v>0</v>
      </c>
      <c r="AE32" s="11">
        <f t="shared" si="3"/>
        <v>0</v>
      </c>
    </row>
    <row r="33" spans="1:31" ht="15">
      <c r="A33" s="5" t="s">
        <v>14</v>
      </c>
      <c r="B33" s="60" t="s">
        <v>25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" customHeight="1">
      <c r="A34" s="2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7.5" customHeight="1">
      <c r="A35" s="2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22"/>
      <c r="B36" s="58" t="s">
        <v>34</v>
      </c>
      <c r="C36" s="59"/>
      <c r="D36" s="59"/>
      <c r="E36" s="59"/>
      <c r="F36" s="59"/>
      <c r="G36" s="5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5.5" customHeight="1">
      <c r="A37" s="5"/>
      <c r="B37" s="11" t="s">
        <v>22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4" customFormat="1" ht="15.75" thickBot="1">
      <c r="A38" s="12"/>
      <c r="B38" s="13" t="s">
        <v>18</v>
      </c>
      <c r="C38" s="14"/>
      <c r="D38" s="14"/>
      <c r="E38" s="14"/>
      <c r="F38" s="14"/>
      <c r="G38" s="14"/>
      <c r="H38" s="14">
        <f aca="true" t="shared" si="4" ref="H38:U38">H12+H20+H32+H37</f>
        <v>20539800</v>
      </c>
      <c r="I38" s="14">
        <f t="shared" si="4"/>
        <v>0</v>
      </c>
      <c r="J38" s="14">
        <f t="shared" si="4"/>
        <v>0</v>
      </c>
      <c r="K38" s="14">
        <f t="shared" si="4"/>
        <v>25000000</v>
      </c>
      <c r="L38" s="14">
        <f t="shared" si="4"/>
        <v>47917.81</v>
      </c>
      <c r="M38" s="14">
        <f t="shared" si="4"/>
        <v>0</v>
      </c>
      <c r="N38" s="14">
        <f t="shared" si="4"/>
        <v>62082000</v>
      </c>
      <c r="O38" s="14">
        <f t="shared" si="4"/>
        <v>781807.5800000001</v>
      </c>
      <c r="P38" s="14">
        <f t="shared" si="4"/>
        <v>0</v>
      </c>
      <c r="Q38" s="14">
        <f t="shared" si="4"/>
        <v>5000000</v>
      </c>
      <c r="R38" s="14">
        <f t="shared" si="4"/>
        <v>47917.81</v>
      </c>
      <c r="S38" s="14">
        <f t="shared" si="4"/>
        <v>0</v>
      </c>
      <c r="T38" s="14">
        <f t="shared" si="4"/>
        <v>62621800</v>
      </c>
      <c r="U38" s="14">
        <f t="shared" si="4"/>
        <v>781807.5800000001</v>
      </c>
      <c r="V38" s="14">
        <f aca="true" t="shared" si="5" ref="V38:AE38">V12+V20+V32+V37</f>
        <v>0</v>
      </c>
      <c r="W38" s="14">
        <f t="shared" si="5"/>
        <v>0</v>
      </c>
      <c r="X38" s="14">
        <f t="shared" si="5"/>
        <v>0</v>
      </c>
      <c r="Y38" s="14">
        <f t="shared" si="5"/>
        <v>0</v>
      </c>
      <c r="Z38" s="14">
        <f t="shared" si="5"/>
        <v>0</v>
      </c>
      <c r="AA38" s="14">
        <f t="shared" si="5"/>
        <v>0</v>
      </c>
      <c r="AB38" s="14">
        <f t="shared" si="5"/>
        <v>0</v>
      </c>
      <c r="AC38" s="14">
        <f>H38+N38-T38</f>
        <v>20000000</v>
      </c>
      <c r="AD38" s="14">
        <f t="shared" si="5"/>
        <v>0</v>
      </c>
      <c r="AE38" s="15">
        <f t="shared" si="5"/>
        <v>0</v>
      </c>
    </row>
    <row r="39" spans="1:3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7"/>
      <c r="B40" t="s">
        <v>74</v>
      </c>
      <c r="C40" s="40"/>
      <c r="D40" s="40"/>
      <c r="E40" s="40"/>
      <c r="F40" s="40"/>
      <c r="G40" s="40"/>
      <c r="H40" s="40"/>
      <c r="I40" s="40"/>
      <c r="J40" s="40"/>
      <c r="K40" s="4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5">
      <c r="A41" s="7"/>
      <c r="B41" s="40" t="s">
        <v>63</v>
      </c>
      <c r="C41" s="40"/>
      <c r="D41" s="40"/>
      <c r="E41" s="40"/>
      <c r="F41" s="40"/>
      <c r="G41" s="40"/>
      <c r="H41" s="40"/>
      <c r="I41" s="40"/>
      <c r="J41" s="40"/>
      <c r="K41" s="4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9.5" customHeight="1">
      <c r="A42" s="16"/>
      <c r="B42" s="54" t="s">
        <v>75</v>
      </c>
      <c r="C42" s="41"/>
      <c r="D42" s="41"/>
      <c r="E42" s="41"/>
      <c r="F42" s="41"/>
      <c r="G42" s="41"/>
      <c r="H42" s="41"/>
      <c r="I42" s="41"/>
      <c r="J42" s="41"/>
      <c r="K42" s="41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9.5" customHeight="1">
      <c r="A43" s="16"/>
      <c r="B43" s="42" t="s">
        <v>64</v>
      </c>
      <c r="C43" s="41"/>
      <c r="D43" s="41"/>
      <c r="E43" s="41"/>
      <c r="F43" s="41"/>
      <c r="G43" s="41"/>
      <c r="H43" s="41"/>
      <c r="I43" s="41"/>
      <c r="J43" s="41"/>
      <c r="K43" s="41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9.5" customHeight="1">
      <c r="A44" s="16"/>
      <c r="B44" s="40"/>
      <c r="C44" s="41" t="s">
        <v>12</v>
      </c>
      <c r="D44" s="41"/>
      <c r="E44" s="41"/>
      <c r="F44" s="42"/>
      <c r="G44" s="43"/>
      <c r="H44" s="44"/>
      <c r="I44" s="41" t="s">
        <v>50</v>
      </c>
      <c r="J44" s="41"/>
      <c r="K44" s="41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  <c r="Y44" s="17"/>
      <c r="Z44" s="17"/>
      <c r="AA44" s="17"/>
      <c r="AB44" s="16"/>
      <c r="AC44" s="16"/>
      <c r="AD44" s="16"/>
      <c r="AE44" s="16"/>
    </row>
    <row r="45" spans="1:31" ht="19.5" customHeight="1">
      <c r="A45" s="1"/>
      <c r="B45" s="41"/>
      <c r="C45" s="41"/>
      <c r="D45" s="41"/>
      <c r="E45" s="41"/>
      <c r="F45" s="40"/>
      <c r="G45" s="45" t="s">
        <v>36</v>
      </c>
      <c r="H45" s="40"/>
      <c r="I45" s="46" t="s">
        <v>13</v>
      </c>
      <c r="J45" s="41"/>
      <c r="K45" s="4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  <c r="AA45" s="2"/>
      <c r="AB45" s="1"/>
      <c r="AC45" s="1"/>
      <c r="AD45" s="1"/>
      <c r="AE45" s="1"/>
    </row>
    <row r="46" spans="1:31" ht="15" customHeight="1">
      <c r="A46" s="1"/>
      <c r="B46" s="41" t="s">
        <v>39</v>
      </c>
      <c r="C46" s="41"/>
      <c r="D46" s="41"/>
      <c r="E46" s="41"/>
      <c r="F46" s="47"/>
      <c r="G46" s="47"/>
      <c r="H46" s="48"/>
      <c r="I46" s="48"/>
      <c r="J46" s="41"/>
      <c r="K46" s="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  <c r="AA46" s="2"/>
      <c r="AB46" s="1"/>
      <c r="AC46" s="1"/>
      <c r="AD46" s="1"/>
      <c r="AE46" s="1"/>
    </row>
    <row r="47" spans="1:31" ht="14.25" customHeight="1">
      <c r="A47" s="1"/>
      <c r="B47" s="40"/>
      <c r="C47" s="41" t="s">
        <v>40</v>
      </c>
      <c r="D47" s="41"/>
      <c r="E47" s="41"/>
      <c r="F47" s="42"/>
      <c r="G47" s="43"/>
      <c r="H47" s="44"/>
      <c r="I47" s="41" t="s">
        <v>56</v>
      </c>
      <c r="J47" s="41"/>
      <c r="K47" s="4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  <c r="AA47" s="2"/>
      <c r="AB47" s="1"/>
      <c r="AC47" s="1"/>
      <c r="AD47" s="1"/>
      <c r="AE47" s="1"/>
    </row>
    <row r="48" spans="1:31" ht="12" customHeight="1">
      <c r="A48" s="1"/>
      <c r="B48" s="41"/>
      <c r="C48" s="41"/>
      <c r="D48" s="41"/>
      <c r="E48" s="41"/>
      <c r="F48" s="40"/>
      <c r="G48" s="45" t="s">
        <v>37</v>
      </c>
      <c r="H48" s="40"/>
      <c r="I48" s="46" t="s">
        <v>13</v>
      </c>
      <c r="J48" s="41"/>
      <c r="K48" s="4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4.5" customHeight="1">
      <c r="A49" s="1"/>
      <c r="B49" s="41"/>
      <c r="C49" s="41"/>
      <c r="D49" s="41"/>
      <c r="E49" s="41"/>
      <c r="F49" s="47"/>
      <c r="G49" s="47"/>
      <c r="H49" s="48"/>
      <c r="I49" s="48"/>
      <c r="J49" s="41"/>
      <c r="K49" s="4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customHeight="1">
      <c r="A50" s="1"/>
      <c r="B50" s="41"/>
      <c r="C50" s="41" t="s">
        <v>69</v>
      </c>
      <c r="D50" s="41"/>
      <c r="E50" s="41"/>
      <c r="F50" s="41"/>
      <c r="G50" s="41"/>
      <c r="H50" s="41"/>
      <c r="I50" s="41"/>
      <c r="J50" s="41"/>
      <c r="K50" s="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customHeight="1">
      <c r="A51" s="1"/>
      <c r="B51" s="41"/>
      <c r="C51" s="41" t="s">
        <v>52</v>
      </c>
      <c r="D51" s="41"/>
      <c r="E51" s="41"/>
      <c r="F51" s="41"/>
      <c r="G51" s="41"/>
      <c r="H51" s="41" t="s">
        <v>57</v>
      </c>
      <c r="I51" s="41"/>
      <c r="J51" s="41"/>
      <c r="K51" s="41" t="s">
        <v>41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customHeight="1">
      <c r="A52" s="1"/>
      <c r="B52" s="41"/>
      <c r="C52" s="41" t="s">
        <v>70</v>
      </c>
      <c r="D52" s="41"/>
      <c r="E52" s="41"/>
      <c r="F52" s="41"/>
      <c r="G52" s="41"/>
      <c r="H52" s="41"/>
      <c r="I52" s="41"/>
      <c r="J52" s="41"/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11" ht="12.75"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27">
    <mergeCell ref="A2:AE2"/>
    <mergeCell ref="K4:P4"/>
    <mergeCell ref="Q4:AB4"/>
    <mergeCell ref="AD4:AE4"/>
    <mergeCell ref="A5:A6"/>
    <mergeCell ref="B5:B6"/>
    <mergeCell ref="C5:C6"/>
    <mergeCell ref="D5:D6"/>
    <mergeCell ref="E5:E6"/>
    <mergeCell ref="F5:F6"/>
    <mergeCell ref="B13:AE13"/>
    <mergeCell ref="G5:G6"/>
    <mergeCell ref="H5:J5"/>
    <mergeCell ref="K5:M5"/>
    <mergeCell ref="N5:P5"/>
    <mergeCell ref="Q5:S5"/>
    <mergeCell ref="T5:V5"/>
    <mergeCell ref="B19:G19"/>
    <mergeCell ref="B21:AE21"/>
    <mergeCell ref="B29:G29"/>
    <mergeCell ref="B33:AE33"/>
    <mergeCell ref="B36:G36"/>
    <mergeCell ref="W5:Y5"/>
    <mergeCell ref="Z5:AB5"/>
    <mergeCell ref="AC5:AE5"/>
    <mergeCell ref="B8:AE8"/>
    <mergeCell ref="B11:G1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Татьяна</dc:creator>
  <cp:keywords/>
  <dc:description/>
  <cp:lastModifiedBy>Пятиева</cp:lastModifiedBy>
  <cp:lastPrinted>2020-01-30T12:57:43Z</cp:lastPrinted>
  <dcterms:created xsi:type="dcterms:W3CDTF">2006-02-06T09:09:08Z</dcterms:created>
  <dcterms:modified xsi:type="dcterms:W3CDTF">2020-01-30T12:57:58Z</dcterms:modified>
  <cp:category/>
  <cp:version/>
  <cp:contentType/>
  <cp:contentStatus/>
</cp:coreProperties>
</file>