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13275" activeTab="0"/>
  </bookViews>
  <sheets>
    <sheet name="01.01.2021" sheetId="1" r:id="rId1"/>
  </sheets>
  <definedNames/>
  <calcPr fullCalcOnLoad="1"/>
</workbook>
</file>

<file path=xl/sharedStrings.xml><?xml version="1.0" encoding="utf-8"?>
<sst xmlns="http://schemas.openxmlformats.org/spreadsheetml/2006/main" count="102" uniqueCount="74">
  <si>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</si>
  <si>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</si>
  <si>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</si>
  <si>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</si>
  <si>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</si>
  <si>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</si>
  <si>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</si>
  <si>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</si>
  <si>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</si>
  <si>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</si>
  <si>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</si>
  <si>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</si>
  <si>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расшифровка подписи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</si>
  <si>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</si>
  <si>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</si>
  <si>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</si>
  <si>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</si>
  <si>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</si>
  <si>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</si>
  <si>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</si>
  <si>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</si>
  <si>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</si>
  <si>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</si>
  <si>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</si>
  <si>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</si>
  <si>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</si>
  <si>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</si>
  <si>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</si>
  <si>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t>проценты, комиссии</t>
  </si>
  <si>
    <t>Ценные бумаги поселений</t>
  </si>
  <si>
    <t>Бюджетные кредиты поселений</t>
  </si>
  <si>
    <t>Договоры о предоставлении гарантий поселений</t>
  </si>
  <si>
    <t>в рублях и копейках</t>
  </si>
  <si>
    <t xml:space="preserve">        подпись</t>
  </si>
  <si>
    <t xml:space="preserve">       подпись</t>
  </si>
  <si>
    <t>Отдел государственного долга</t>
  </si>
  <si>
    <t xml:space="preserve"> М.П.</t>
  </si>
  <si>
    <t>Главный      специалист</t>
  </si>
  <si>
    <t>8(81859) 5-36-06</t>
  </si>
  <si>
    <r>
      <t xml:space="preserve">Привлечение долговых обязательств и начисление процентов в </t>
    </r>
    <r>
      <rPr>
        <b/>
        <sz val="12"/>
        <rFont val="Arial Cyr"/>
        <family val="0"/>
      </rPr>
      <t>текущем месяце</t>
    </r>
    <r>
      <rPr>
        <sz val="12"/>
        <rFont val="Arial Cyr"/>
        <family val="0"/>
      </rPr>
      <t>, руб.</t>
    </r>
  </si>
  <si>
    <r>
      <t>Всего привлечено</t>
    </r>
    <r>
      <rPr>
        <sz val="12"/>
        <rFont val="Arial Cyr"/>
        <family val="0"/>
      </rPr>
      <t xml:space="preserve"> долговых обязательств и начислено процентов </t>
    </r>
    <r>
      <rPr>
        <b/>
        <sz val="12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</si>
  <si>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12"/>
        <rFont val="Arial Cyr"/>
        <family val="0"/>
      </rPr>
      <t>текущем месяце</t>
    </r>
    <r>
      <rPr>
        <sz val="12"/>
        <rFont val="Arial Cyr"/>
        <family val="0"/>
      </rPr>
      <t>, руб.</t>
    </r>
  </si>
  <si>
    <r>
      <t>Погашение</t>
    </r>
    <r>
      <rPr>
        <sz val="12"/>
        <rFont val="Arial Cyr"/>
        <family val="0"/>
      </rPr>
      <t xml:space="preserve"> долговых обязательств </t>
    </r>
    <r>
      <rPr>
        <b/>
        <sz val="12"/>
        <rFont val="Arial Cyr"/>
        <family val="0"/>
      </rPr>
      <t>в течение года</t>
    </r>
    <r>
      <rPr>
        <sz val="12"/>
        <rFont val="Arial Cyr"/>
        <family val="0"/>
      </rPr>
      <t>, руб.</t>
    </r>
  </si>
  <si>
    <r>
      <t>Списано долговых обязательств в</t>
    </r>
    <r>
      <rPr>
        <b/>
        <sz val="12"/>
        <rFont val="Arial Cyr"/>
        <family val="0"/>
      </rPr>
      <t xml:space="preserve"> текущем месяце</t>
    </r>
    <r>
      <rPr>
        <sz val="12"/>
        <rFont val="Arial Cyr"/>
        <family val="0"/>
      </rPr>
      <t>, руб.</t>
    </r>
  </si>
  <si>
    <r>
      <t>Списано</t>
    </r>
    <r>
      <rPr>
        <sz val="12"/>
        <rFont val="Arial Cyr"/>
        <family val="0"/>
      </rPr>
      <t xml:space="preserve"> долговых обязательств </t>
    </r>
    <r>
      <rPr>
        <b/>
        <sz val="12"/>
        <rFont val="Arial Cyr"/>
        <family val="0"/>
      </rPr>
      <t>в течение года</t>
    </r>
    <r>
      <rPr>
        <sz val="12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</si>
  <si>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2"/>
        <rFont val="Arial Cyr"/>
        <family val="0"/>
      </rPr>
      <t>конец отчетного периода</t>
    </r>
  </si>
  <si>
    <t>МО "Ленский муниципальный район"</t>
  </si>
  <si>
    <t>Публичное акционерное общество "Сбербанк России"</t>
  </si>
  <si>
    <t>(Е.Н. Чайка)</t>
  </si>
  <si>
    <t>Чайка Елена Николаевна</t>
  </si>
  <si>
    <r>
      <t>Исполнитель</t>
    </r>
    <r>
      <rPr>
        <sz val="10"/>
        <rFont val="Arial Cyr"/>
        <family val="0"/>
      </rPr>
      <t xml:space="preserve">  </t>
    </r>
    <r>
      <rPr>
        <sz val="10"/>
        <rFont val="Arial Cyr"/>
        <family val="0"/>
      </rPr>
      <t>гл.специалист ФО Администрации</t>
    </r>
    <r>
      <rPr>
        <sz val="10"/>
        <rFont val="Arial Cyr"/>
        <family val="0"/>
      </rPr>
      <t xml:space="preserve">  </t>
    </r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</si>
  <si>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</si>
  <si>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03.06.2019г. №0324300055419000023 (№8637/0/19034) 8,7450%</t>
  </si>
  <si>
    <t>02.06.2020г.</t>
  </si>
  <si>
    <t>открытие возобновляемой кредитной линии для покрытия дефицита бюджета МО"Ленский муниципальный район"</t>
  </si>
  <si>
    <t>26.12.2020г.</t>
  </si>
  <si>
    <t>27.12.2019г. №0324300055419000108 (№8637/0/19099) 7,935%</t>
  </si>
  <si>
    <r>
      <t xml:space="preserve">Фактический объем долгового обязательства на </t>
    </r>
    <r>
      <rPr>
        <b/>
        <sz val="12"/>
        <rFont val="Arial Cyr"/>
        <family val="0"/>
      </rPr>
      <t>начало года</t>
    </r>
    <r>
      <rPr>
        <sz val="12"/>
        <rFont val="Arial Cyr"/>
        <family val="0"/>
      </rPr>
      <t xml:space="preserve"> 01.01.2020г.</t>
    </r>
  </si>
  <si>
    <t>Верхний предел муниципального долга на 01.01.2021 года по бюджетным ссудам и кредитам-  тыс. руб.</t>
  </si>
  <si>
    <t>Верхний предел муниципального долга на 01.01.2021 года по муниципальным гарантиям- 0,0 руб.</t>
  </si>
  <si>
    <t>Предоставление бюджетного кредита на пополнение остатков средств на счетах бюджетов субъектов Российской Федерации (местных бюджетов)</t>
  </si>
  <si>
    <t>на пополнение остатков средств на счетах бюджетов  субъектов Российской Федерации (местных бюджетов)</t>
  </si>
  <si>
    <t>без обеспечения</t>
  </si>
  <si>
    <t xml:space="preserve">14.04.2020г. № 24-11/58           </t>
  </si>
  <si>
    <t xml:space="preserve">Заведующий финансового отдела </t>
  </si>
  <si>
    <t>(Т.Н. Пятиева)</t>
  </si>
  <si>
    <t>02.09.2020г. №0324300055420000058 6,645%</t>
  </si>
  <si>
    <t>01.09.2021г.</t>
  </si>
  <si>
    <t>Верхний предел (предельный обьем)муниципального долга на конец текущего финансового года всего - 30339,8 тыс.руб.</t>
  </si>
  <si>
    <t>Верхний предел муниципального долга на 01.01.2021 года по коммерческим кредитам - 30339,8  тыс. руб.</t>
  </si>
  <si>
    <t>Информация о долговых обязательствах муниципального образования "Ленский муниципальный район" на 01 января 2021 года</t>
  </si>
  <si>
    <t>11.12.2020г. №0324300055420000105 6,44%</t>
  </si>
  <si>
    <t>Итого п.2</t>
  </si>
  <si>
    <t>10.12.2020г.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</si>
</sst>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75" fontId="4" fillId="0" borderId="14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2" fontId="4" fillId="0" borderId="16" xfId="0" applyNumberFormat="1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14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5">
      <selection activeCell="H17" sqref="H17"/>
    </sheetView>
  </sheetViews>
  <sheetFormatPr defaultColWidth="9.00390625" defaultRowHeight="12.75"/>
  <cols>
    <col min="1" max="1" width="2.75390625" style="0" customWidth="1"/>
    <col min="2" max="2" width="15.125" style="0" customWidth="1"/>
    <col min="3" max="3" width="14.25390625" style="0" customWidth="1"/>
    <col min="4" max="4" width="15.75390625" style="0" customWidth="1"/>
    <col min="5" max="5" width="22.00390625" style="0" customWidth="1"/>
    <col min="6" max="6" width="13.125" style="0" customWidth="1"/>
    <col min="7" max="7" width="12.25390625" style="0" customWidth="1"/>
    <col min="8" max="8" width="16.00390625" style="0" bestFit="1" customWidth="1"/>
    <col min="9" max="9" width="9.75390625" style="0" customWidth="1"/>
    <col min="10" max="10" width="6.00390625" style="0" customWidth="1"/>
    <col min="11" max="11" width="15.75390625" style="0" customWidth="1"/>
    <col min="12" max="12" width="12.75390625" style="0" customWidth="1"/>
    <col min="13" max="13" width="8.625" style="0" customWidth="1"/>
    <col min="14" max="14" width="15.625" style="0" customWidth="1"/>
    <col min="15" max="15" width="14.375" style="0" customWidth="1"/>
    <col min="16" max="16" width="5.625" style="0" customWidth="1"/>
    <col min="17" max="17" width="15.875" style="0" customWidth="1"/>
    <col min="18" max="18" width="14.625" style="0" customWidth="1"/>
    <col min="19" max="19" width="5.375" style="0" customWidth="1"/>
    <col min="20" max="20" width="18.00390625" style="0" customWidth="1"/>
    <col min="21" max="21" width="13.625" style="0" customWidth="1"/>
    <col min="22" max="22" width="6.00390625" style="0" customWidth="1"/>
    <col min="23" max="23" width="13.25390625" style="0" customWidth="1"/>
    <col min="24" max="24" width="9.375" style="0" customWidth="1"/>
    <col min="25" max="25" width="6.00390625" style="0" customWidth="1"/>
    <col min="26" max="26" width="13.625" style="0" bestFit="1" customWidth="1"/>
    <col min="27" max="27" width="9.25390625" style="0" customWidth="1"/>
    <col min="28" max="28" width="5.875" style="0" customWidth="1"/>
    <col min="29" max="29" width="14.625" style="0" customWidth="1"/>
    <col min="30" max="30" width="9.75390625" style="0" customWidth="1"/>
  </cols>
  <sheetData>
    <row r="1" spans="1:31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 t="s">
        <v>35</v>
      </c>
      <c r="Z1" s="3"/>
      <c r="AB1" s="1"/>
      <c r="AC1" s="1"/>
      <c r="AD1" s="1"/>
      <c r="AE1" s="1"/>
    </row>
    <row r="2" spans="1:31" ht="18">
      <c r="A2" s="51" t="s">
        <v>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52" t="s">
        <v>16</v>
      </c>
      <c r="L4" s="53"/>
      <c r="M4" s="53"/>
      <c r="N4" s="53"/>
      <c r="O4" s="54"/>
      <c r="P4" s="54"/>
      <c r="Q4" s="55" t="s">
        <v>15</v>
      </c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1"/>
      <c r="AD4" s="56" t="s">
        <v>32</v>
      </c>
      <c r="AE4" s="56"/>
    </row>
    <row r="5" spans="1:31" ht="60" customHeight="1">
      <c r="A5" s="57" t="s">
        <v>0</v>
      </c>
      <c r="B5" s="58" t="s">
        <v>1</v>
      </c>
      <c r="C5" s="58" t="s">
        <v>2</v>
      </c>
      <c r="D5" s="58" t="s">
        <v>7</v>
      </c>
      <c r="E5" s="58" t="s">
        <v>3</v>
      </c>
      <c r="F5" s="58" t="s">
        <v>8</v>
      </c>
      <c r="G5" s="58" t="s">
        <v>4</v>
      </c>
      <c r="H5" s="57" t="s">
        <v>57</v>
      </c>
      <c r="I5" s="59"/>
      <c r="J5" s="59"/>
      <c r="K5" s="57" t="s">
        <v>39</v>
      </c>
      <c r="L5" s="59"/>
      <c r="M5" s="59"/>
      <c r="N5" s="60" t="s">
        <v>40</v>
      </c>
      <c r="O5" s="60"/>
      <c r="P5" s="60"/>
      <c r="Q5" s="57" t="s">
        <v>41</v>
      </c>
      <c r="R5" s="59"/>
      <c r="S5" s="59"/>
      <c r="T5" s="60" t="s">
        <v>42</v>
      </c>
      <c r="U5" s="59"/>
      <c r="V5" s="59"/>
      <c r="W5" s="57" t="s">
        <v>43</v>
      </c>
      <c r="X5" s="59"/>
      <c r="Y5" s="59"/>
      <c r="Z5" s="60" t="s">
        <v>44</v>
      </c>
      <c r="AA5" s="59"/>
      <c r="AB5" s="59"/>
      <c r="AC5" s="57" t="s">
        <v>45</v>
      </c>
      <c r="AD5" s="59"/>
      <c r="AE5" s="59"/>
    </row>
    <row r="6" spans="1:31" ht="60" customHeight="1">
      <c r="A6" s="57"/>
      <c r="B6" s="58"/>
      <c r="C6" s="58"/>
      <c r="D6" s="58"/>
      <c r="E6" s="58"/>
      <c r="F6" s="58"/>
      <c r="G6" s="58"/>
      <c r="H6" s="18" t="s">
        <v>5</v>
      </c>
      <c r="I6" s="20" t="s">
        <v>28</v>
      </c>
      <c r="J6" s="18" t="s">
        <v>6</v>
      </c>
      <c r="K6" s="18" t="s">
        <v>5</v>
      </c>
      <c r="L6" s="20" t="s">
        <v>28</v>
      </c>
      <c r="M6" s="18" t="s">
        <v>6</v>
      </c>
      <c r="N6" s="18" t="s">
        <v>5</v>
      </c>
      <c r="O6" s="20" t="s">
        <v>28</v>
      </c>
      <c r="P6" s="18" t="s">
        <v>6</v>
      </c>
      <c r="Q6" s="18" t="s">
        <v>5</v>
      </c>
      <c r="R6" s="20" t="s">
        <v>28</v>
      </c>
      <c r="S6" s="18" t="s">
        <v>6</v>
      </c>
      <c r="T6" s="18" t="s">
        <v>5</v>
      </c>
      <c r="U6" s="20" t="s">
        <v>28</v>
      </c>
      <c r="V6" s="18" t="s">
        <v>6</v>
      </c>
      <c r="W6" s="18" t="s">
        <v>5</v>
      </c>
      <c r="X6" s="20" t="s">
        <v>28</v>
      </c>
      <c r="Y6" s="18" t="s">
        <v>6</v>
      </c>
      <c r="Z6" s="18" t="s">
        <v>5</v>
      </c>
      <c r="AA6" s="20" t="s">
        <v>28</v>
      </c>
      <c r="AB6" s="18" t="s">
        <v>6</v>
      </c>
      <c r="AC6" s="18" t="s">
        <v>5</v>
      </c>
      <c r="AD6" s="20" t="s">
        <v>28</v>
      </c>
      <c r="AE6" s="18" t="s">
        <v>6</v>
      </c>
    </row>
    <row r="7" spans="1:31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9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9">
        <v>18</v>
      </c>
      <c r="S7" s="18">
        <v>19</v>
      </c>
      <c r="T7" s="18">
        <v>20</v>
      </c>
      <c r="U7" s="19">
        <v>21</v>
      </c>
      <c r="V7" s="18">
        <v>22</v>
      </c>
      <c r="W7" s="18">
        <v>23</v>
      </c>
      <c r="X7" s="19">
        <v>24</v>
      </c>
      <c r="Y7" s="18">
        <v>25</v>
      </c>
      <c r="Z7" s="18">
        <v>26</v>
      </c>
      <c r="AA7" s="19">
        <v>27</v>
      </c>
      <c r="AB7" s="18">
        <v>28</v>
      </c>
      <c r="AC7" s="18">
        <v>29</v>
      </c>
      <c r="AD7" s="19">
        <v>30</v>
      </c>
      <c r="AE7" s="18">
        <v>31</v>
      </c>
    </row>
    <row r="8" spans="1:31" ht="19.5" customHeight="1">
      <c r="A8" s="5" t="s">
        <v>9</v>
      </c>
      <c r="B8" s="67" t="s">
        <v>14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</row>
    <row r="9" spans="1:31" ht="8.25" customHeight="1">
      <c r="A9" s="21"/>
      <c r="B9" s="22"/>
      <c r="C9" s="21"/>
      <c r="D9" s="21"/>
      <c r="E9" s="21"/>
      <c r="F9" s="23"/>
      <c r="G9" s="21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8.25" customHeight="1">
      <c r="A10" s="21"/>
      <c r="B10" s="21"/>
      <c r="C10" s="21"/>
      <c r="D10" s="21"/>
      <c r="E10" s="21"/>
      <c r="F10" s="21"/>
      <c r="G10" s="2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ht="14.25" customHeight="1">
      <c r="A11" s="21"/>
      <c r="B11" s="68" t="s">
        <v>29</v>
      </c>
      <c r="C11" s="69"/>
      <c r="D11" s="69"/>
      <c r="E11" s="69"/>
      <c r="F11" s="69"/>
      <c r="G11" s="69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ht="15.75">
      <c r="A12" s="5"/>
      <c r="B12" s="5" t="s">
        <v>18</v>
      </c>
      <c r="C12" s="5"/>
      <c r="D12" s="5"/>
      <c r="E12" s="5"/>
      <c r="F12" s="5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6.5" customHeight="1">
      <c r="A13" s="5" t="s">
        <v>10</v>
      </c>
      <c r="B13" s="67" t="s">
        <v>21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</row>
    <row r="14" spans="1:31" s="48" customFormat="1" ht="120">
      <c r="A14" s="44"/>
      <c r="B14" s="45" t="s">
        <v>52</v>
      </c>
      <c r="C14" s="46" t="s">
        <v>47</v>
      </c>
      <c r="D14" s="34">
        <v>25404500</v>
      </c>
      <c r="E14" s="46" t="s">
        <v>54</v>
      </c>
      <c r="F14" s="47" t="s">
        <v>53</v>
      </c>
      <c r="G14" s="46"/>
      <c r="H14" s="33">
        <v>20000000</v>
      </c>
      <c r="I14" s="33"/>
      <c r="J14" s="33"/>
      <c r="K14" s="33"/>
      <c r="L14" s="33">
        <v>0</v>
      </c>
      <c r="M14" s="33"/>
      <c r="N14" s="33">
        <v>0</v>
      </c>
      <c r="O14" s="33">
        <f>418246.52+14336.07</f>
        <v>432582.59</v>
      </c>
      <c r="P14" s="33"/>
      <c r="Q14" s="33"/>
      <c r="R14" s="33">
        <f>L14</f>
        <v>0</v>
      </c>
      <c r="S14" s="33"/>
      <c r="T14" s="32">
        <v>20000000</v>
      </c>
      <c r="U14" s="32">
        <f>O14</f>
        <v>432582.59</v>
      </c>
      <c r="V14" s="32"/>
      <c r="W14" s="44"/>
      <c r="X14" s="44"/>
      <c r="Y14" s="44"/>
      <c r="Z14" s="10">
        <v>0</v>
      </c>
      <c r="AA14" s="32"/>
      <c r="AB14" s="32"/>
      <c r="AC14" s="32">
        <f>H14+N14-T14</f>
        <v>0</v>
      </c>
      <c r="AD14" s="32"/>
      <c r="AE14" s="32"/>
    </row>
    <row r="15" spans="1:31" s="48" customFormat="1" ht="120">
      <c r="A15" s="44"/>
      <c r="B15" s="45" t="s">
        <v>56</v>
      </c>
      <c r="C15" s="46" t="s">
        <v>47</v>
      </c>
      <c r="D15" s="34">
        <v>4900000</v>
      </c>
      <c r="E15" s="46" t="s">
        <v>54</v>
      </c>
      <c r="F15" s="47" t="s">
        <v>55</v>
      </c>
      <c r="G15" s="46"/>
      <c r="H15" s="33"/>
      <c r="I15" s="33"/>
      <c r="J15" s="33"/>
      <c r="K15" s="33"/>
      <c r="L15" s="33"/>
      <c r="M15" s="33"/>
      <c r="N15" s="33">
        <v>4900000</v>
      </c>
      <c r="O15" s="33">
        <f>7436.36+25496.06+32932.42+38244.1+32932.42+22309.06-6374.02</f>
        <v>152976.4</v>
      </c>
      <c r="P15" s="33"/>
      <c r="Q15" s="33"/>
      <c r="R15" s="33">
        <f>L15</f>
        <v>0</v>
      </c>
      <c r="S15" s="33"/>
      <c r="T15" s="32">
        <v>4900000</v>
      </c>
      <c r="U15" s="32">
        <f>O15</f>
        <v>152976.4</v>
      </c>
      <c r="V15" s="32"/>
      <c r="W15" s="44"/>
      <c r="X15" s="44"/>
      <c r="Y15" s="44"/>
      <c r="Z15" s="10"/>
      <c r="AA15" s="32"/>
      <c r="AB15" s="32"/>
      <c r="AC15" s="32">
        <f>H15+N15-T15</f>
        <v>0</v>
      </c>
      <c r="AD15" s="32"/>
      <c r="AE15" s="32"/>
    </row>
    <row r="16" spans="1:31" s="48" customFormat="1" ht="120">
      <c r="A16" s="44"/>
      <c r="B16" s="45" t="s">
        <v>66</v>
      </c>
      <c r="C16" s="46" t="s">
        <v>47</v>
      </c>
      <c r="D16" s="34">
        <v>21000000</v>
      </c>
      <c r="E16" s="46" t="s">
        <v>54</v>
      </c>
      <c r="F16" s="47" t="s">
        <v>67</v>
      </c>
      <c r="G16" s="46"/>
      <c r="H16" s="33"/>
      <c r="I16" s="33"/>
      <c r="J16" s="33"/>
      <c r="K16" s="33">
        <v>10000000</v>
      </c>
      <c r="L16" s="33"/>
      <c r="M16" s="33"/>
      <c r="N16" s="33">
        <v>14900000</v>
      </c>
      <c r="O16" s="33">
        <f>8896.31+16902.99</f>
        <v>25799.300000000003</v>
      </c>
      <c r="P16" s="33"/>
      <c r="Q16" s="33"/>
      <c r="R16" s="33">
        <f>L16</f>
        <v>0</v>
      </c>
      <c r="S16" s="33"/>
      <c r="T16" s="32">
        <v>4900000</v>
      </c>
      <c r="U16" s="32">
        <f>O16</f>
        <v>25799.300000000003</v>
      </c>
      <c r="V16" s="32"/>
      <c r="W16" s="44"/>
      <c r="X16" s="44"/>
      <c r="Y16" s="44"/>
      <c r="Z16" s="10"/>
      <c r="AA16" s="32"/>
      <c r="AB16" s="32"/>
      <c r="AC16" s="32">
        <f>H16+N16-T16</f>
        <v>10000000</v>
      </c>
      <c r="AD16" s="32"/>
      <c r="AE16" s="32"/>
    </row>
    <row r="17" spans="1:31" s="48" customFormat="1" ht="120">
      <c r="A17" s="44"/>
      <c r="B17" s="45" t="s">
        <v>71</v>
      </c>
      <c r="C17" s="46" t="s">
        <v>47</v>
      </c>
      <c r="D17" s="34">
        <v>7000000</v>
      </c>
      <c r="E17" s="46" t="s">
        <v>54</v>
      </c>
      <c r="F17" s="47" t="s">
        <v>73</v>
      </c>
      <c r="G17" s="46"/>
      <c r="H17" s="33"/>
      <c r="I17" s="33"/>
      <c r="J17" s="33"/>
      <c r="K17" s="33">
        <v>7000000</v>
      </c>
      <c r="L17" s="33">
        <v>7390.16</v>
      </c>
      <c r="M17" s="33"/>
      <c r="N17" s="33">
        <v>7000000</v>
      </c>
      <c r="O17" s="33">
        <f>7390.16</f>
        <v>7390.16</v>
      </c>
      <c r="P17" s="33"/>
      <c r="Q17" s="33"/>
      <c r="R17" s="33">
        <f>L17</f>
        <v>7390.16</v>
      </c>
      <c r="S17" s="33"/>
      <c r="T17" s="32"/>
      <c r="U17" s="32">
        <f>O17</f>
        <v>7390.16</v>
      </c>
      <c r="V17" s="32"/>
      <c r="W17" s="44"/>
      <c r="X17" s="44"/>
      <c r="Y17" s="44"/>
      <c r="Z17" s="10"/>
      <c r="AA17" s="32"/>
      <c r="AB17" s="32"/>
      <c r="AC17" s="32">
        <f>H17+N17-T17</f>
        <v>7000000</v>
      </c>
      <c r="AD17" s="32"/>
      <c r="AE17" s="32"/>
    </row>
    <row r="18" spans="1:31" ht="24" customHeight="1">
      <c r="A18" s="6"/>
      <c r="B18" s="6" t="s">
        <v>72</v>
      </c>
      <c r="C18" s="6"/>
      <c r="D18" s="11"/>
      <c r="E18" s="6"/>
      <c r="F18" s="6"/>
      <c r="G18" s="6"/>
      <c r="H18" s="11">
        <f>H14+H15+H16+H17</f>
        <v>20000000</v>
      </c>
      <c r="I18" s="11">
        <f aca="true" t="shared" si="0" ref="I18:AE18">I14+I15+I16+I17</f>
        <v>0</v>
      </c>
      <c r="J18" s="11">
        <f t="shared" si="0"/>
        <v>0</v>
      </c>
      <c r="K18" s="11">
        <f t="shared" si="0"/>
        <v>17000000</v>
      </c>
      <c r="L18" s="11">
        <f t="shared" si="0"/>
        <v>7390.16</v>
      </c>
      <c r="M18" s="11">
        <f t="shared" si="0"/>
        <v>0</v>
      </c>
      <c r="N18" s="11">
        <f t="shared" si="0"/>
        <v>26800000</v>
      </c>
      <c r="O18" s="11">
        <f t="shared" si="0"/>
        <v>618748.4500000001</v>
      </c>
      <c r="P18" s="11">
        <f t="shared" si="0"/>
        <v>0</v>
      </c>
      <c r="Q18" s="11">
        <f t="shared" si="0"/>
        <v>0</v>
      </c>
      <c r="R18" s="11">
        <f t="shared" si="0"/>
        <v>7390.16</v>
      </c>
      <c r="S18" s="11">
        <f t="shared" si="0"/>
        <v>0</v>
      </c>
      <c r="T18" s="11">
        <f t="shared" si="0"/>
        <v>29800000</v>
      </c>
      <c r="U18" s="11">
        <f t="shared" si="0"/>
        <v>618748.4500000001</v>
      </c>
      <c r="V18" s="11">
        <f t="shared" si="0"/>
        <v>0</v>
      </c>
      <c r="W18" s="11">
        <f t="shared" si="0"/>
        <v>0</v>
      </c>
      <c r="X18" s="11">
        <f t="shared" si="0"/>
        <v>0</v>
      </c>
      <c r="Y18" s="11">
        <f t="shared" si="0"/>
        <v>0</v>
      </c>
      <c r="Z18" s="11">
        <f t="shared" si="0"/>
        <v>0</v>
      </c>
      <c r="AA18" s="11">
        <f t="shared" si="0"/>
        <v>0</v>
      </c>
      <c r="AB18" s="11">
        <f t="shared" si="0"/>
        <v>0</v>
      </c>
      <c r="AC18" s="11">
        <f t="shared" si="0"/>
        <v>17000000</v>
      </c>
      <c r="AD18" s="11">
        <f t="shared" si="0"/>
        <v>0</v>
      </c>
      <c r="AE18" s="11">
        <f t="shared" si="0"/>
        <v>0</v>
      </c>
    </row>
    <row r="19" spans="1:31" ht="24" customHeight="1">
      <c r="A19" s="5" t="s">
        <v>11</v>
      </c>
      <c r="B19" s="61" t="s">
        <v>22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3"/>
    </row>
    <row r="20" spans="1:31" ht="25.5" customHeight="1">
      <c r="A20" s="5"/>
      <c r="B20" s="17" t="s">
        <v>24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15">
      <c r="A21" s="21"/>
      <c r="B21" s="25"/>
      <c r="C21" s="26"/>
      <c r="D21" s="10"/>
      <c r="E21" s="10"/>
      <c r="F21" s="27"/>
      <c r="G21" s="27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5">
      <c r="A22" s="2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5.75">
      <c r="A23" s="5"/>
      <c r="B23" s="11" t="s">
        <v>26</v>
      </c>
      <c r="C23" s="11"/>
      <c r="D23" s="11"/>
      <c r="E23" s="11"/>
      <c r="F23" s="11"/>
      <c r="G23" s="11"/>
      <c r="H23" s="11">
        <f aca="true" t="shared" si="1" ref="H23:AE23">SUM(H21:H22)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  <c r="W23" s="11">
        <f t="shared" si="1"/>
        <v>0</v>
      </c>
      <c r="X23" s="11">
        <f t="shared" si="1"/>
        <v>0</v>
      </c>
      <c r="Y23" s="11">
        <f t="shared" si="1"/>
        <v>0</v>
      </c>
      <c r="Z23" s="11">
        <f t="shared" si="1"/>
        <v>0</v>
      </c>
      <c r="AA23" s="11">
        <f t="shared" si="1"/>
        <v>0</v>
      </c>
      <c r="AB23" s="11">
        <f t="shared" si="1"/>
        <v>0</v>
      </c>
      <c r="AC23" s="11">
        <f t="shared" si="1"/>
        <v>0</v>
      </c>
      <c r="AD23" s="11">
        <f t="shared" si="1"/>
        <v>0</v>
      </c>
      <c r="AE23" s="11">
        <f t="shared" si="1"/>
        <v>0</v>
      </c>
    </row>
    <row r="24" spans="1:31" ht="15.75">
      <c r="A24" s="21"/>
      <c r="B24" s="11" t="s">
        <v>25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10">
      <c r="A25" s="21"/>
      <c r="B25" s="28" t="s">
        <v>63</v>
      </c>
      <c r="C25" s="29" t="s">
        <v>60</v>
      </c>
      <c r="D25" s="30">
        <v>9130000</v>
      </c>
      <c r="E25" s="29" t="s">
        <v>61</v>
      </c>
      <c r="F25" s="31">
        <v>44160</v>
      </c>
      <c r="G25" s="29" t="s">
        <v>62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0"/>
      <c r="U25" s="10"/>
      <c r="V25" s="10"/>
      <c r="W25" s="21"/>
      <c r="X25" s="21"/>
      <c r="Y25" s="21"/>
      <c r="Z25" s="10"/>
      <c r="AA25" s="10"/>
      <c r="AB25" s="10"/>
      <c r="AC25" s="10">
        <v>0</v>
      </c>
      <c r="AD25" s="10"/>
      <c r="AE25" s="10"/>
    </row>
    <row r="26" spans="1:31" ht="15">
      <c r="A26" s="21"/>
      <c r="B26" s="28"/>
      <c r="C26" s="29"/>
      <c r="D26" s="30"/>
      <c r="E26" s="29"/>
      <c r="F26" s="31"/>
      <c r="G26" s="29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0"/>
      <c r="U26" s="10"/>
      <c r="V26" s="10"/>
      <c r="W26" s="21"/>
      <c r="X26" s="21"/>
      <c r="Y26" s="21"/>
      <c r="Z26" s="10"/>
      <c r="AA26" s="10"/>
      <c r="AB26" s="10"/>
      <c r="AC26" s="10"/>
      <c r="AD26" s="10"/>
      <c r="AE26" s="10"/>
    </row>
    <row r="27" spans="1:31" ht="10.5" customHeight="1">
      <c r="A27" s="2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9.5" customHeight="1">
      <c r="A28" s="21"/>
      <c r="B28" s="64" t="s">
        <v>30</v>
      </c>
      <c r="C28" s="65"/>
      <c r="D28" s="65"/>
      <c r="E28" s="65"/>
      <c r="F28" s="65"/>
      <c r="G28" s="65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5">
      <c r="A29" s="21"/>
      <c r="B29" s="8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5.75">
      <c r="A30" s="5"/>
      <c r="B30" s="11" t="s">
        <v>27</v>
      </c>
      <c r="C30" s="11"/>
      <c r="D30" s="11"/>
      <c r="E30" s="11"/>
      <c r="F30" s="11"/>
      <c r="G30" s="11"/>
      <c r="H30" s="11">
        <f aca="true" t="shared" si="2" ref="H30:AE30">SUM(H26:H28)</f>
        <v>0</v>
      </c>
      <c r="I30" s="11">
        <f t="shared" si="2"/>
        <v>0</v>
      </c>
      <c r="J30" s="11">
        <f t="shared" si="2"/>
        <v>0</v>
      </c>
      <c r="K30" s="11">
        <f t="shared" si="2"/>
        <v>0</v>
      </c>
      <c r="L30" s="11">
        <f t="shared" si="2"/>
        <v>0</v>
      </c>
      <c r="M30" s="11">
        <f t="shared" si="2"/>
        <v>0</v>
      </c>
      <c r="N30" s="11">
        <f t="shared" si="2"/>
        <v>0</v>
      </c>
      <c r="O30" s="11">
        <f t="shared" si="2"/>
        <v>0</v>
      </c>
      <c r="P30" s="11">
        <f t="shared" si="2"/>
        <v>0</v>
      </c>
      <c r="Q30" s="11">
        <f t="shared" si="2"/>
        <v>0</v>
      </c>
      <c r="R30" s="11">
        <f>SUM(R26:R28)</f>
        <v>0</v>
      </c>
      <c r="S30" s="11">
        <f t="shared" si="2"/>
        <v>0</v>
      </c>
      <c r="T30" s="11">
        <f t="shared" si="2"/>
        <v>0</v>
      </c>
      <c r="U30" s="11">
        <f t="shared" si="2"/>
        <v>0</v>
      </c>
      <c r="V30" s="11">
        <f t="shared" si="2"/>
        <v>0</v>
      </c>
      <c r="W30" s="11">
        <f t="shared" si="2"/>
        <v>0</v>
      </c>
      <c r="X30" s="11">
        <f t="shared" si="2"/>
        <v>0</v>
      </c>
      <c r="Y30" s="11">
        <f t="shared" si="2"/>
        <v>0</v>
      </c>
      <c r="Z30" s="11">
        <f t="shared" si="2"/>
        <v>0</v>
      </c>
      <c r="AA30" s="11">
        <f t="shared" si="2"/>
        <v>0</v>
      </c>
      <c r="AB30" s="11">
        <f t="shared" si="2"/>
        <v>0</v>
      </c>
      <c r="AC30" s="11">
        <f t="shared" si="2"/>
        <v>0</v>
      </c>
      <c r="AD30" s="11">
        <f t="shared" si="2"/>
        <v>0</v>
      </c>
      <c r="AE30" s="11">
        <f t="shared" si="2"/>
        <v>0</v>
      </c>
    </row>
    <row r="31" spans="1:31" ht="15.75">
      <c r="A31" s="5"/>
      <c r="B31" s="11" t="s">
        <v>19</v>
      </c>
      <c r="C31" s="11"/>
      <c r="D31" s="11"/>
      <c r="E31" s="11"/>
      <c r="F31" s="11"/>
      <c r="G31" s="11"/>
      <c r="H31" s="11">
        <f aca="true" t="shared" si="3" ref="H31:AE31">H23+H30</f>
        <v>0</v>
      </c>
      <c r="I31" s="11">
        <f t="shared" si="3"/>
        <v>0</v>
      </c>
      <c r="J31" s="11">
        <f t="shared" si="3"/>
        <v>0</v>
      </c>
      <c r="K31" s="11">
        <f t="shared" si="3"/>
        <v>0</v>
      </c>
      <c r="L31" s="11">
        <f t="shared" si="3"/>
        <v>0</v>
      </c>
      <c r="M31" s="11">
        <f t="shared" si="3"/>
        <v>0</v>
      </c>
      <c r="N31" s="11">
        <f t="shared" si="3"/>
        <v>0</v>
      </c>
      <c r="O31" s="11">
        <f t="shared" si="3"/>
        <v>0</v>
      </c>
      <c r="P31" s="11">
        <f t="shared" si="3"/>
        <v>0</v>
      </c>
      <c r="Q31" s="11">
        <f t="shared" si="3"/>
        <v>0</v>
      </c>
      <c r="R31" s="11">
        <f t="shared" si="3"/>
        <v>0</v>
      </c>
      <c r="S31" s="11">
        <f t="shared" si="3"/>
        <v>0</v>
      </c>
      <c r="T31" s="11">
        <f t="shared" si="3"/>
        <v>0</v>
      </c>
      <c r="U31" s="11">
        <f t="shared" si="3"/>
        <v>0</v>
      </c>
      <c r="V31" s="11">
        <f t="shared" si="3"/>
        <v>0</v>
      </c>
      <c r="W31" s="11">
        <f t="shared" si="3"/>
        <v>0</v>
      </c>
      <c r="X31" s="11">
        <f t="shared" si="3"/>
        <v>0</v>
      </c>
      <c r="Y31" s="11">
        <f t="shared" si="3"/>
        <v>0</v>
      </c>
      <c r="Z31" s="11">
        <f t="shared" si="3"/>
        <v>0</v>
      </c>
      <c r="AA31" s="11">
        <f t="shared" si="3"/>
        <v>0</v>
      </c>
      <c r="AB31" s="11">
        <f t="shared" si="3"/>
        <v>0</v>
      </c>
      <c r="AC31" s="11">
        <f t="shared" si="3"/>
        <v>0</v>
      </c>
      <c r="AD31" s="11">
        <f t="shared" si="3"/>
        <v>0</v>
      </c>
      <c r="AE31" s="11">
        <f t="shared" si="3"/>
        <v>0</v>
      </c>
    </row>
    <row r="32" spans="1:31" ht="15.75">
      <c r="A32" s="5" t="s">
        <v>13</v>
      </c>
      <c r="B32" s="66" t="s">
        <v>23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ht="12" customHeight="1">
      <c r="A33" s="2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7.5" customHeight="1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5">
      <c r="A35" s="21"/>
      <c r="B35" s="64" t="s">
        <v>31</v>
      </c>
      <c r="C35" s="65"/>
      <c r="D35" s="65"/>
      <c r="E35" s="65"/>
      <c r="F35" s="65"/>
      <c r="G35" s="6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5.5" customHeight="1">
      <c r="A36" s="5"/>
      <c r="B36" s="11" t="s">
        <v>20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s="4" customFormat="1" ht="16.5" thickBot="1">
      <c r="A37" s="12"/>
      <c r="B37" s="13" t="s">
        <v>17</v>
      </c>
      <c r="C37" s="14"/>
      <c r="D37" s="14"/>
      <c r="E37" s="14"/>
      <c r="F37" s="14"/>
      <c r="G37" s="14"/>
      <c r="H37" s="14">
        <f>H18</f>
        <v>20000000</v>
      </c>
      <c r="I37" s="14">
        <f aca="true" t="shared" si="4" ref="I37:AE37">I18</f>
        <v>0</v>
      </c>
      <c r="J37" s="14">
        <f t="shared" si="4"/>
        <v>0</v>
      </c>
      <c r="K37" s="14">
        <f t="shared" si="4"/>
        <v>17000000</v>
      </c>
      <c r="L37" s="14">
        <f t="shared" si="4"/>
        <v>7390.16</v>
      </c>
      <c r="M37" s="14">
        <f t="shared" si="4"/>
        <v>0</v>
      </c>
      <c r="N37" s="14">
        <f t="shared" si="4"/>
        <v>26800000</v>
      </c>
      <c r="O37" s="14">
        <f t="shared" si="4"/>
        <v>618748.4500000001</v>
      </c>
      <c r="P37" s="14">
        <f t="shared" si="4"/>
        <v>0</v>
      </c>
      <c r="Q37" s="14">
        <f t="shared" si="4"/>
        <v>0</v>
      </c>
      <c r="R37" s="14">
        <f t="shared" si="4"/>
        <v>7390.16</v>
      </c>
      <c r="S37" s="14">
        <f t="shared" si="4"/>
        <v>0</v>
      </c>
      <c r="T37" s="14">
        <f t="shared" si="4"/>
        <v>29800000</v>
      </c>
      <c r="U37" s="14">
        <f t="shared" si="4"/>
        <v>618748.4500000001</v>
      </c>
      <c r="V37" s="14">
        <f t="shared" si="4"/>
        <v>0</v>
      </c>
      <c r="W37" s="14">
        <f t="shared" si="4"/>
        <v>0</v>
      </c>
      <c r="X37" s="14">
        <f t="shared" si="4"/>
        <v>0</v>
      </c>
      <c r="Y37" s="14">
        <f t="shared" si="4"/>
        <v>0</v>
      </c>
      <c r="Z37" s="14">
        <f t="shared" si="4"/>
        <v>0</v>
      </c>
      <c r="AA37" s="14">
        <f t="shared" si="4"/>
        <v>0</v>
      </c>
      <c r="AB37" s="14">
        <f t="shared" si="4"/>
        <v>0</v>
      </c>
      <c r="AC37" s="14">
        <f t="shared" si="4"/>
        <v>17000000</v>
      </c>
      <c r="AD37" s="14">
        <f t="shared" si="4"/>
        <v>0</v>
      </c>
      <c r="AE37" s="14">
        <f t="shared" si="4"/>
        <v>0</v>
      </c>
    </row>
    <row r="38" spans="1:31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5">
      <c r="A39" s="7"/>
      <c r="B39" t="s">
        <v>68</v>
      </c>
      <c r="C39" s="35"/>
      <c r="D39" s="35"/>
      <c r="E39" s="35"/>
      <c r="F39" s="35"/>
      <c r="G39" s="35"/>
      <c r="H39" s="35"/>
      <c r="I39" s="35"/>
      <c r="J39" s="35"/>
      <c r="K39" s="35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5">
      <c r="A40" s="7"/>
      <c r="B40" t="s">
        <v>58</v>
      </c>
      <c r="C40" s="35"/>
      <c r="D40" s="35"/>
      <c r="E40" s="35"/>
      <c r="F40" s="35"/>
      <c r="G40" s="35"/>
      <c r="H40" s="35"/>
      <c r="I40" s="35"/>
      <c r="J40" s="35"/>
      <c r="K40" s="35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9.5" customHeight="1">
      <c r="A41" s="15"/>
      <c r="B41" s="49" t="s">
        <v>69</v>
      </c>
      <c r="C41" s="36"/>
      <c r="D41" s="36"/>
      <c r="E41" s="36"/>
      <c r="F41" s="36"/>
      <c r="G41" s="36"/>
      <c r="H41" s="36"/>
      <c r="I41" s="36"/>
      <c r="J41" s="36"/>
      <c r="K41" s="3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ht="19.5" customHeight="1">
      <c r="A42" s="15"/>
      <c r="B42" s="50" t="s">
        <v>59</v>
      </c>
      <c r="C42" s="36"/>
      <c r="D42" s="36"/>
      <c r="E42" s="36"/>
      <c r="F42" s="36"/>
      <c r="G42" s="36"/>
      <c r="H42" s="36"/>
      <c r="I42" s="36"/>
      <c r="J42" s="36"/>
      <c r="K42" s="3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ht="19.5" customHeight="1">
      <c r="A43" s="15"/>
      <c r="B43" s="35"/>
      <c r="C43" s="49" t="s">
        <v>64</v>
      </c>
      <c r="D43" s="36"/>
      <c r="E43" s="36"/>
      <c r="F43" s="37"/>
      <c r="G43" s="38"/>
      <c r="H43" s="39"/>
      <c r="I43" s="49" t="s">
        <v>65</v>
      </c>
      <c r="J43" s="36"/>
      <c r="K43" s="3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6"/>
      <c r="Y43" s="16"/>
      <c r="Z43" s="16"/>
      <c r="AA43" s="16"/>
      <c r="AB43" s="15"/>
      <c r="AC43" s="15"/>
      <c r="AD43" s="15"/>
      <c r="AE43" s="15"/>
    </row>
    <row r="44" spans="1:31" ht="19.5" customHeight="1">
      <c r="A44" s="1"/>
      <c r="B44" s="36"/>
      <c r="C44" s="36"/>
      <c r="D44" s="36"/>
      <c r="E44" s="36"/>
      <c r="F44" s="35"/>
      <c r="G44" s="40" t="s">
        <v>33</v>
      </c>
      <c r="H44" s="35"/>
      <c r="I44" s="41" t="s">
        <v>12</v>
      </c>
      <c r="J44" s="36"/>
      <c r="K44" s="3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  <c r="Z44" s="2"/>
      <c r="AA44" s="2"/>
      <c r="AB44" s="1"/>
      <c r="AC44" s="1"/>
      <c r="AD44" s="1"/>
      <c r="AE44" s="1"/>
    </row>
    <row r="45" spans="1:31" ht="15" customHeight="1">
      <c r="A45" s="1"/>
      <c r="B45" s="36" t="s">
        <v>36</v>
      </c>
      <c r="C45" s="36"/>
      <c r="D45" s="36"/>
      <c r="E45" s="36"/>
      <c r="F45" s="42"/>
      <c r="G45" s="42"/>
      <c r="H45" s="43"/>
      <c r="I45" s="43"/>
      <c r="J45" s="36"/>
      <c r="K45" s="3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  <c r="Z45" s="2"/>
      <c r="AA45" s="2"/>
      <c r="AB45" s="1"/>
      <c r="AC45" s="1"/>
      <c r="AD45" s="1"/>
      <c r="AE45" s="1"/>
    </row>
    <row r="46" spans="1:31" ht="14.25" customHeight="1">
      <c r="A46" s="1"/>
      <c r="B46" s="35"/>
      <c r="C46" s="36" t="s">
        <v>37</v>
      </c>
      <c r="D46" s="36"/>
      <c r="E46" s="36"/>
      <c r="F46" s="37"/>
      <c r="G46" s="38"/>
      <c r="H46" s="39"/>
      <c r="I46" s="36" t="s">
        <v>48</v>
      </c>
      <c r="J46" s="36"/>
      <c r="K46" s="3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  <c r="AA46" s="2"/>
      <c r="AB46" s="1"/>
      <c r="AC46" s="1"/>
      <c r="AD46" s="1"/>
      <c r="AE46" s="1"/>
    </row>
    <row r="47" spans="1:31" ht="12" customHeight="1">
      <c r="A47" s="1"/>
      <c r="B47" s="36"/>
      <c r="C47" s="36"/>
      <c r="D47" s="36"/>
      <c r="E47" s="36"/>
      <c r="F47" s="35"/>
      <c r="G47" s="40" t="s">
        <v>34</v>
      </c>
      <c r="H47" s="35"/>
      <c r="I47" s="41" t="s">
        <v>12</v>
      </c>
      <c r="J47" s="36"/>
      <c r="K47" s="3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4.5" customHeight="1">
      <c r="A48" s="1"/>
      <c r="B48" s="36"/>
      <c r="C48" s="36"/>
      <c r="D48" s="36"/>
      <c r="E48" s="36"/>
      <c r="F48" s="42"/>
      <c r="G48" s="42"/>
      <c r="H48" s="43"/>
      <c r="I48" s="43"/>
      <c r="J48" s="36"/>
      <c r="K48" s="3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 customHeight="1">
      <c r="A49" s="1"/>
      <c r="B49" s="36"/>
      <c r="C49" s="36" t="s">
        <v>50</v>
      </c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 customHeight="1">
      <c r="A50" s="1"/>
      <c r="B50" s="36"/>
      <c r="C50" s="36" t="s">
        <v>46</v>
      </c>
      <c r="D50" s="36"/>
      <c r="E50" s="36"/>
      <c r="F50" s="36"/>
      <c r="G50" s="36"/>
      <c r="H50" s="36" t="s">
        <v>49</v>
      </c>
      <c r="I50" s="36"/>
      <c r="J50" s="36"/>
      <c r="K50" s="36" t="s">
        <v>38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 customHeight="1">
      <c r="A51" s="1"/>
      <c r="B51" s="36"/>
      <c r="C51" s="36" t="s">
        <v>51</v>
      </c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11" ht="12.75"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2:11" ht="12.75">
      <c r="B53" s="35"/>
      <c r="C53" s="35"/>
      <c r="D53" s="35"/>
      <c r="E53" s="35"/>
      <c r="F53" s="35"/>
      <c r="G53" s="35"/>
      <c r="H53" s="35"/>
      <c r="I53" s="35"/>
      <c r="J53" s="35"/>
      <c r="K53" s="35"/>
    </row>
  </sheetData>
  <sheetProtection/>
  <mergeCells count="26">
    <mergeCell ref="B19:AE19"/>
    <mergeCell ref="B28:G28"/>
    <mergeCell ref="B32:AE32"/>
    <mergeCell ref="B35:G35"/>
    <mergeCell ref="W5:Y5"/>
    <mergeCell ref="Z5:AB5"/>
    <mergeCell ref="AC5:AE5"/>
    <mergeCell ref="B8:AE8"/>
    <mergeCell ref="B11:G11"/>
    <mergeCell ref="B13:AE13"/>
    <mergeCell ref="G5:G6"/>
    <mergeCell ref="H5:J5"/>
    <mergeCell ref="K5:M5"/>
    <mergeCell ref="N5:P5"/>
    <mergeCell ref="Q5:S5"/>
    <mergeCell ref="T5:V5"/>
    <mergeCell ref="A2:AE2"/>
    <mergeCell ref="K4:P4"/>
    <mergeCell ref="Q4:AB4"/>
    <mergeCell ref="AD4:AE4"/>
    <mergeCell ref="A5:A6"/>
    <mergeCell ref="B5:B6"/>
    <mergeCell ref="C5:C6"/>
    <mergeCell ref="D5:D6"/>
    <mergeCell ref="E5:E6"/>
    <mergeCell ref="F5:F6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Миронова Татьяна</dc:creator>
  <cp:keywords/>
  <dc:description/>
  <cp:lastModifiedBy>User</cp:lastModifiedBy>
  <cp:lastPrinted>2020-12-29T09:14:27Z</cp:lastPrinted>
  <dcterms:created xsi:type="dcterms:W3CDTF">2006-02-06T09:09:08Z</dcterms:created>
  <dcterms:modified xsi:type="dcterms:W3CDTF">2020-12-29T09:18:38Z</dcterms:modified>
  <cp:category/>
  <cp:version/>
  <cp:contentType/>
  <cp:contentStatus/>
</cp:coreProperties>
</file>