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кв.2012 г.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<sst xmlns="http://schemas.openxmlformats.org/spreadsheetml/2006/main" count="304" uniqueCount="209">
  <si>
    <t>Адрес</t>
  </si>
  <si>
    <t>Остаток на ремонт на 01.01.2011 г.</t>
  </si>
  <si>
    <t>Бр.Покровских 27</t>
  </si>
  <si>
    <t>Кр.Партизан 33</t>
  </si>
  <si>
    <t>Кр.Партизан 34</t>
  </si>
  <si>
    <t>ул. Маяковского, д. 8</t>
  </si>
  <si>
    <t>ул. Маяковского, д. 12</t>
  </si>
  <si>
    <t>ул. Жданова, д. 16</t>
  </si>
  <si>
    <t>ул. Жданова, д. 17</t>
  </si>
  <si>
    <t>ул. Жданова, д. 20</t>
  </si>
  <si>
    <t>ул. Жданова, д. 23</t>
  </si>
  <si>
    <t>ул. Жданова, д. 8</t>
  </si>
  <si>
    <t>ул. Кр. Партизан, д. 11</t>
  </si>
  <si>
    <t>ул. Кр.Партизан, д. 36</t>
  </si>
  <si>
    <t>ул. Октябрьская, д. 9</t>
  </si>
  <si>
    <t>ул. Октябрьская, д. 11</t>
  </si>
  <si>
    <t>ул. Урицкого, д. 43</t>
  </si>
  <si>
    <t>ул. Урицкого, д. 56</t>
  </si>
  <si>
    <t>ул. Урицкого, д. 70</t>
  </si>
  <si>
    <t>ул. Урицкого, д. 72</t>
  </si>
  <si>
    <t>ул. Урицкого, д. 74</t>
  </si>
  <si>
    <t>ул. Урицкого, д. 48</t>
  </si>
  <si>
    <t>ул. Дубинина, д. 9</t>
  </si>
  <si>
    <t>ул. Дубинина, д. 40</t>
  </si>
  <si>
    <t>ул. Дубинина, д. 51</t>
  </si>
  <si>
    <t>ул. Дубинина, д. 58</t>
  </si>
  <si>
    <t>ул. Дубинина, д. 24</t>
  </si>
  <si>
    <t>ул. Н.Подбельского, д. 10а</t>
  </si>
  <si>
    <t xml:space="preserve">ул. Н.Подбельского, д. 1 </t>
  </si>
  <si>
    <t>ул. Н.Подбельского, д. 2</t>
  </si>
  <si>
    <t>ул. Н.Подбельского, д. 17</t>
  </si>
  <si>
    <t>ул. Кишерская, д. 4</t>
  </si>
  <si>
    <t>ул. Кишерская, д. 12</t>
  </si>
  <si>
    <t>ул. Кишерская, д. 10</t>
  </si>
  <si>
    <t>ул. Кишерская, д. 11</t>
  </si>
  <si>
    <t>ул. Пионерская, д. 14</t>
  </si>
  <si>
    <t>ул. Пионерская, д. 17</t>
  </si>
  <si>
    <t>ул. Пионерская, д. 5</t>
  </si>
  <si>
    <t>ул. Пионерская, д. 22, кв. 2</t>
  </si>
  <si>
    <t>ул. Пионерская, д. 13</t>
  </si>
  <si>
    <t>ул. Пионерская, д. 11а, кв. 2</t>
  </si>
  <si>
    <t>ул. Бр.Покровских, д. 26</t>
  </si>
  <si>
    <t>ул. Бр.Покровских, д. 7</t>
  </si>
  <si>
    <t>ул. Бр.Покровских, д. 15</t>
  </si>
  <si>
    <t>ул. Бр.Покровских, д. 23</t>
  </si>
  <si>
    <t>ул. Бр.Покровских, д. 53</t>
  </si>
  <si>
    <t>ул. Бр.Покровских, д. 4</t>
  </si>
  <si>
    <t>ул. Трудовая, д. 5</t>
  </si>
  <si>
    <t>ул. Трудовая, д. 15</t>
  </si>
  <si>
    <t>ул. Трудовая, д. 23а</t>
  </si>
  <si>
    <t>ул. Трудовая, д. 49, кв. 2</t>
  </si>
  <si>
    <t>ул. Трудовая , д. 25а</t>
  </si>
  <si>
    <t>ул. Трудовая, д. 27</t>
  </si>
  <si>
    <t>ул. Трудовая, д. 40</t>
  </si>
  <si>
    <t>ул. Трудовая, д. 42</t>
  </si>
  <si>
    <t>ул. Трудовая, д. 44</t>
  </si>
  <si>
    <t>ул. Космонавтов, д. 11</t>
  </si>
  <si>
    <t>ул. Космонавтов, д. 28а</t>
  </si>
  <si>
    <t>ул. Космонавтов, д. 76</t>
  </si>
  <si>
    <t>ул. Космонавтов, д. 93</t>
  </si>
  <si>
    <t>ул. Вычегодская, д. 5</t>
  </si>
  <si>
    <t>ул. Вычегодская, д. 4</t>
  </si>
  <si>
    <t>ул. Советская, д. 8, кв. 1</t>
  </si>
  <si>
    <t>ул. Таежная, д. 3, кв. 1</t>
  </si>
  <si>
    <t>пер. Сельский, д. 6</t>
  </si>
  <si>
    <t>ул. Совхозная, д. 17</t>
  </si>
  <si>
    <t>ул. Совхозная, д. 13</t>
  </si>
  <si>
    <t>ул. Совхозная, д. 7а</t>
  </si>
  <si>
    <t>ул. И.Фиолетова, д. 1, кв. 1</t>
  </si>
  <si>
    <t>ул. Энергетиков, д. 4</t>
  </si>
  <si>
    <t>Космонавтов 34</t>
  </si>
  <si>
    <t>Дубинина 2</t>
  </si>
  <si>
    <t>Дубинина 27</t>
  </si>
  <si>
    <t>Трудовая 8</t>
  </si>
  <si>
    <t>Космонавтов 46</t>
  </si>
  <si>
    <t>Маяковского 15</t>
  </si>
  <si>
    <t>Октябрьская 7</t>
  </si>
  <si>
    <t>Трудовая 18</t>
  </si>
  <si>
    <t>Дубинина 30</t>
  </si>
  <si>
    <t>Дубинина 60</t>
  </si>
  <si>
    <t>Трудовая 27а</t>
  </si>
  <si>
    <t>Космонавтов 16</t>
  </si>
  <si>
    <t>Кр.Партизан 5</t>
  </si>
  <si>
    <t>Маяковского 11</t>
  </si>
  <si>
    <t>Бр.Покровских 9</t>
  </si>
  <si>
    <t>ИТОГО:</t>
  </si>
  <si>
    <t>Начисления в месяц на текущий ремонт</t>
  </si>
  <si>
    <t>Начисления в год на текущий ремонт</t>
  </si>
  <si>
    <t>Работы, проведенные в 2011 году</t>
  </si>
  <si>
    <t>ремонт  печной трубы, сантехнические работы</t>
  </si>
  <si>
    <t>ремонт крыльца</t>
  </si>
  <si>
    <t xml:space="preserve">Прочистка канализацыи </t>
  </si>
  <si>
    <t>текущий ремонт крыльца 1 шт</t>
  </si>
  <si>
    <t>ОТЧЕТ</t>
  </si>
  <si>
    <t>затрат на содержание жилфонда, находящегося в управлении ООО "Жилкомсервис № 1", за 2011 год</t>
  </si>
  <si>
    <t>канал.и плотницкие работы</t>
  </si>
  <si>
    <t>предоставлен материал для ремонта фундамента</t>
  </si>
  <si>
    <t>тек.ремонт кровли-3 л., ремонт конька, остекление рам в МОП, тек.ремонт проводки 1, 3 под., установка эл/сч-2 шт., чистка помойной и выгребных ям 2 раза в год</t>
  </si>
  <si>
    <t>ремонт печных труб-11шт, ремонт конька, обшивка железом возле труб-2 шт., ремонт кровли-5 л., прочистка дымохода, чистка помойной и выгребных ям 2 раза в год</t>
  </si>
  <si>
    <t xml:space="preserve">тек.ремонт проводки, чистка выгребных ям вручную, тек.ремонт мостков, площадки у колодца, установка вытяжных труб, установка эл/сч-3 шт., замена эл/пр, чистка помойной и выгребных ям 2 раза в год </t>
  </si>
  <si>
    <t>ремонт печных труб-9 шт, чистка выгребных ям вручную, ремонт туалетных крышек, чистка помойной и выгребных ям 2 раза в год</t>
  </si>
  <si>
    <t>ремонт печной трубы, ремонт конька, остекление рам в МОП, чистка помойной и выгребных ям</t>
  </si>
  <si>
    <t>установка эл/сч-2 сч., чистка помойной и выгребных ям 2 раза в год</t>
  </si>
  <si>
    <t>ремонт конька, ремонт кровли, чистка помойной и выгребных ямы</t>
  </si>
  <si>
    <t>ремонт козырьков-2 шт, засыпка опилком чердачного помещения, чистка помойной и выгребных ям 2 раза в год</t>
  </si>
  <si>
    <t xml:space="preserve">ремонт печных труб-5 шт., чистка выгребных и помойной ям </t>
  </si>
  <si>
    <t>аварийный ремонт системы отопления, тек.ремонт электропроводки, чистка помойной и выгребных ям 2 раза в год</t>
  </si>
  <si>
    <t>замена железа возле труб, очистка выгребной ямы трактором, чистка помойной и выгребных ям 2 раза в год</t>
  </si>
  <si>
    <t>тек.ремонт туалетных крышек, обшивка железом вокруг печных труб, выделен транспорт для вывоза мусора после пожара, произведена очистка помойной и выгребных ям 2 раза в год, замена электропроводки 1 п, 3п., установка эл/сч-2 шт.</t>
  </si>
  <si>
    <t xml:space="preserve">ремонт туалетного сруба, чистка помойной и выгребных ям 2 раза в год </t>
  </si>
  <si>
    <t xml:space="preserve">ремонт печных труб-3 шт, конька, кровли, чистка помойной и выгребных ям </t>
  </si>
  <si>
    <t xml:space="preserve">промывка системы отопления, сантехнические работы, установка эл/сч-1 шт., вывоз ТБО и ЖБО </t>
  </si>
  <si>
    <t xml:space="preserve">сантехнические работы, тек.ремонт системы отопления, вывоз ТБО и ЖБО </t>
  </si>
  <si>
    <t>утепление водопровода, остекление рам-2 шт, установка эл/сч-4 шт., вывоз ТБО</t>
  </si>
  <si>
    <t>ремонт мостков, ремонт крыльца 2 шт, ремонт туалетных крышек, чистка помойной и выгребных ям 2 раза в год</t>
  </si>
  <si>
    <t xml:space="preserve">замена туалетного стояка, обшивка железом около труб 2 шт, ремонт печных труб 1 шт, тек.ремонт крыльца, установка эл/сч-3 шт., замена эл/пр, чистка помойной и выгребных ям 2 раза в год </t>
  </si>
  <si>
    <t xml:space="preserve">текущий ремонт козырька, ремонт москов, тек ремонт кровли, установка эл/сч-2 шт., вывоз ТБО и ЖБО </t>
  </si>
  <si>
    <t xml:space="preserve">замена туалетного стояка, обшивка железом вокруг труб-3 шт, ремонт конька, ремонт кровли 14 л., замена эл/пр, установка эл/сч-3 шт., чистка помойной и выгребных ям 2 раза в год </t>
  </si>
  <si>
    <t>ремонт кровли 9 л., прочистка дымохода, ремонт печной трубы 1 шт, ремонт мостков, замена железа возле печных труб, установка эл/сч-3 шт., чистка помойной и выгребных ям</t>
  </si>
  <si>
    <t>ремонт печных труб 3 шт, ремонт конька, вывоз ТБО, чистка выгребных ям</t>
  </si>
  <si>
    <t>чистка помойной и выгребных ям</t>
  </si>
  <si>
    <t>ремонт забора, чистка помойной и выгпебных ям</t>
  </si>
  <si>
    <t>установлены вытяжки у выгребных ям, чистка выгребных ям вручную, установка эл/сч-3 шт., чистка помойной и выгребных ям 2 раза в год</t>
  </si>
  <si>
    <t xml:space="preserve">ремонт печных труб 1шт, космет.ремонт 2 под., сантехнические работы по прочистке канализации, установка эл/сч-3 шт., вывоз ТБО и ЖБО </t>
  </si>
  <si>
    <t>прочистка канализации, установка водосчетчика, чистка помойной ямы 2 раза в год</t>
  </si>
  <si>
    <t>замена ввода, рубильника, вывоз ТБО</t>
  </si>
  <si>
    <t>ремонт козырьков, кровли, остекленение рам, изготовление вешалов, чистка помойной и выгребных ям 2 раза в год</t>
  </si>
  <si>
    <t>ремонт печных труб 5 шт, замена железа возле печной трубы, прочистка дымохода, ремонт козырьков, остекление рам, предоставлен материал для строительства забора, установка эл/сч-2 шт., чистка помойной и выгребных ям 2 раза в год</t>
  </si>
  <si>
    <t>ремонт печных труб – 4 шт., замена венцов помойной ямы, чистка помойной и выгребных ям 2 раза в год</t>
  </si>
  <si>
    <t>ремонт кровли, ремонт конька, установка эл/сч-3 шт., чистка помойной и выгребных ям 2 раза в год</t>
  </si>
  <si>
    <t>ремонт крыльца, устройство сруба выгребной ямы, крышек выгребных ям, установка эл/сч-2 шт., чистка выгребных и помойной ям 2 раза в год</t>
  </si>
  <si>
    <t>установка эл/сч-2 шт., чистка помойной и выгребных ям 2 раза в год</t>
  </si>
  <si>
    <t>чистка выгребных ям вручную, ремонт туалетных крышек, остекление рам в МОП, установка эл/сч-4 шт., чистка помойной и выгребных ям 2 раза в год</t>
  </si>
  <si>
    <t>ремонт крыльца, кап.ремонт выгребных ям 2 шт, ремонт крышек выгребных ям, част.ремонт мостков, установка эл/сч-3 шт., замена эл/пр, чистка помойной и выгребных ям 2 раза в год</t>
  </si>
  <si>
    <t>тек.ремонт системы отопления, вывоз ТБО</t>
  </si>
  <si>
    <t>ремонт печных труб 2 шт, ремонт мостков, ремонт крыльца 3, тек.ремонт кровли 7 л, чистка помойной и выгребных ям 2 раза в год</t>
  </si>
  <si>
    <t xml:space="preserve">ремонт канализационого стояка, предоставлен материал для строительства забора, вывоз ТБО </t>
  </si>
  <si>
    <t>ремонт кровли, ремонт печных труб, ремонт теплотрассы, устройство забора, заливка дорожки цементом, вывоз ТБО</t>
  </si>
  <si>
    <t>работы ремонт труб 2 шт, сантехнические работы, промывка батарей, установка эл/сч-2 шт., вывоз ТБО</t>
  </si>
  <si>
    <t>произведен тек.ремонт веранды, вывоз ТБО и ЖБО</t>
  </si>
  <si>
    <t>ремонт печных труб. 3 шт, оштукатуривание печных труб в чердачном помещении, тек.ремонт системы отопления, установка водосчетчиков, установка эл/сч-1 шт., вывоз ТБО и ЖБО</t>
  </si>
  <si>
    <t xml:space="preserve">устройство скамеек, остекленение рам, промывка батарей, прочистка канализации, установка замка с кодом 1 п., сантехнические работы, вывоз ТБО </t>
  </si>
  <si>
    <t>сантехнические работы, установка эл/сч-3 шт., вывоз ТБО и ЖБО</t>
  </si>
  <si>
    <t>сантехнические работы по канализации, тек.ремонт системы отопления, вывоз ТБО и ЖБО</t>
  </si>
  <si>
    <t>текущий ремонт кровли 5 л, текущий ремонт системы отопления, установка эл/сч-2 шт., чистка помойной ямы 2 раза в год</t>
  </si>
  <si>
    <t xml:space="preserve">ремонт забора, ремонт конька 4 м, изготовление скамеек 3 шт, чистка помойной и выгребных ям 2 раза в год </t>
  </si>
  <si>
    <t>ремонт печных труб, замена железа возле труб, чистка выгребных и помойной ям 2 раза в год</t>
  </si>
  <si>
    <t>текущий ремонт туалетной крышки 1 шт., установка эл/сч-2 шт., чистка помойной и выгребных ям 2 раза в год</t>
  </si>
  <si>
    <t>тек.ремонт кровли 1 л., установка вытяжной трубы, произведен тек.ремонт помойной ямы, текущий ремонт выгребной ямы, произведен ремонт площадки возле колонки, чистка помойной и выгребных ям 2 раза в год</t>
  </si>
  <si>
    <t>капитальный ремонт крыши, ремонт эл/пр, установка эл/сч-2 шт., чистка помойной и выгребных ям 2 раза в год</t>
  </si>
  <si>
    <t>утепление системы отопления, промывка батарей, подвод теплосети к батарее в МОП, установка крана, ремонт печных труб, остекление рам, ремонт кровли, замена железа возле труб, вывоз ТБО</t>
  </si>
  <si>
    <t>ремонт конька, изготовление лестницы, вывоз ЖБО</t>
  </si>
  <si>
    <t xml:space="preserve">перекрытие козырька чистка помойной и выгребной ям </t>
  </si>
  <si>
    <t>тек ремонт мостков,тек ремонт козырька,чистка помойной и выгребных ям 2 раза в год,пред, кирпич для тек,ремонта</t>
  </si>
  <si>
    <t>ремонт печных труб-13шт, ремонт конька, тек.ремонт проводки, тек.ремонт кровли-10 л., ремонт крышек выгребных ям, замена эл/пр, установка эл/сч-4 шт., чистка помойной и выгребных ям 2 раза в год</t>
  </si>
  <si>
    <t>ремонт крыльца, установка эл/сч-2 шт., чистка помойной и выгребных ям, замена эл/пр</t>
  </si>
  <si>
    <t xml:space="preserve">ремонт кровли 11 л., установка эл/сч-1 шт., чистка помойной и выгребной ям, замена эл/пр </t>
  </si>
  <si>
    <t>ремонт печных труб 12 шт, тек.ремонт кровли 8 л, конька, проводки, чистка помойной и выгребных ям 2 раза в год, замена эл/пр, установка эл/сч в МОП</t>
  </si>
  <si>
    <t>вывоз ТБО и ЖБО, установка теплосчетчика, сантехнические работы</t>
  </si>
  <si>
    <t>ремонт водопровода</t>
  </si>
  <si>
    <t>ВСЕГО: (-) задолженность за жильцами, (+) задолженность за УК</t>
  </si>
  <si>
    <t>Начислено за 2011 г. на ремонт</t>
  </si>
  <si>
    <t>Затраты на текущий ремонт за год</t>
  </si>
  <si>
    <t>Остаток на ремонт на 01.01.12</t>
  </si>
  <si>
    <t>Задолженность на 01.01.2012 г. по квартплате</t>
  </si>
  <si>
    <t>затрат на содержание жилфонда, находящегося в управлении ООО "Жилкомсервис № 1", за 1 квартал 2012 года</t>
  </si>
  <si>
    <t>Начислено за 1 квартал 2012 г. на ремонт</t>
  </si>
  <si>
    <t>Остаток на ремонт на 01.04.12</t>
  </si>
  <si>
    <t>Начисления в месяц на текущий ремонт до июня 2011 г.</t>
  </si>
  <si>
    <t>Задолженность на 01.04.2012 г. по квартплате</t>
  </si>
  <si>
    <t>Затраты на текущий ремонт за 1 квартал</t>
  </si>
  <si>
    <t>Работы, проведенные в 1 квартале</t>
  </si>
  <si>
    <t>ремонт и прочистка дымохода</t>
  </si>
  <si>
    <t>ремонт печной трубы</t>
  </si>
  <si>
    <t>очистка выгребных ям вручную, устройство туал.крышек</t>
  </si>
  <si>
    <t>устройство накладок под замки</t>
  </si>
  <si>
    <t>очистка выгребных ям вручную, устройство туалетных крышек, очистка труб от снега, устройство накладок под замки</t>
  </si>
  <si>
    <t>ремонт с/о</t>
  </si>
  <si>
    <t>вставка стекол в МОП</t>
  </si>
  <si>
    <t>очистка труб от снега</t>
  </si>
  <si>
    <t>устройство накладок под замки, очистка труб от снега</t>
  </si>
  <si>
    <t>устройство туалетных крышек</t>
  </si>
  <si>
    <t>прочистка канализации, устройство дверных пружин, замена гофра для раковины</t>
  </si>
  <si>
    <t>устройство дверных пружин, ремонт с/о и в/пр</t>
  </si>
  <si>
    <t xml:space="preserve">устройство дверных пружин </t>
  </si>
  <si>
    <t>устройство туалетных крышек, дверных пружин</t>
  </si>
  <si>
    <t>очистка выгребных и помойной ям, устройство туалетных крышек</t>
  </si>
  <si>
    <t>ремонт помойной ямы</t>
  </si>
  <si>
    <t>очистка выгребных ям, устройство туалетных крышек, дверных пружин</t>
  </si>
  <si>
    <t>замена рубильника</t>
  </si>
  <si>
    <t>ремонт в/пр</t>
  </si>
  <si>
    <t>очистка крыши от снега</t>
  </si>
  <si>
    <t>замена крана отопления</t>
  </si>
  <si>
    <t xml:space="preserve">очистка выгребных ям, устройство туалетных крышек </t>
  </si>
  <si>
    <t>очистка выгребных ям, устройство туалетных крышек</t>
  </si>
  <si>
    <t>прочистка септика</t>
  </si>
  <si>
    <t>вставка окон в МОП</t>
  </si>
  <si>
    <t>ремонт потолка, отрезание туал.стояков</t>
  </si>
  <si>
    <t>ремонт в/пр, вставка стеклопакета в МОП</t>
  </si>
  <si>
    <t>очистка септика от снега</t>
  </si>
  <si>
    <t>ремонт и прочистка канализации</t>
  </si>
  <si>
    <t>уборка лестничных клеток, замена унитаза, смесителей, ремонт с/о и в/пр, уборка снега, устройство накладок под замки, установка металлических дверей в МОП</t>
  </si>
  <si>
    <t xml:space="preserve">прочистка канализации </t>
  </si>
  <si>
    <t>вставка стекол, ремонт дверей, канализации, с/о, в/пр, замена проводки в подвале</t>
  </si>
  <si>
    <t>ремонт с/о, печной трубы, очистка труб от снега, устройство замков</t>
  </si>
  <si>
    <t>устройство замков</t>
  </si>
  <si>
    <t>ремонт дверей</t>
  </si>
  <si>
    <t>ремонт дверей, прочистка и ремонт дымохода, замена крана отопления, устройство замков</t>
  </si>
  <si>
    <t>ремонт канализации, с/о, очистка крыши от снега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</si>
</sst>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left" vertical="center" wrapText="1"/>
    </xf>
    <xf numFmtId="179" fontId="0" fillId="0" borderId="3" xfId="18" applyBorder="1" applyAlignment="1">
      <alignment/>
    </xf>
    <xf numFmtId="179" fontId="0" fillId="0" borderId="4" xfId="18" applyBorder="1" applyAlignment="1">
      <alignment/>
    </xf>
    <xf numFmtId="179" fontId="0" fillId="0" borderId="0" xfId="18" applyBorder="1" applyAlignment="1">
      <alignment/>
    </xf>
    <xf numFmtId="179" fontId="0" fillId="0" borderId="5" xfId="18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179" fontId="0" fillId="0" borderId="7" xfId="18" applyBorder="1" applyAlignment="1">
      <alignment/>
    </xf>
    <xf numFmtId="179" fontId="2" fillId="0" borderId="1" xfId="18" applyFont="1" applyBorder="1" applyAlignment="1">
      <alignment/>
    </xf>
    <xf numFmtId="179" fontId="0" fillId="0" borderId="4" xfId="18" applyFont="1" applyBorder="1" applyAlignment="1">
      <alignment/>
    </xf>
    <xf numFmtId="179" fontId="0" fillId="0" borderId="1" xfId="18" applyBorder="1" applyAlignment="1">
      <alignment horizontal="right"/>
    </xf>
    <xf numFmtId="179" fontId="0" fillId="0" borderId="1" xfId="18" applyBorder="1" applyAlignment="1">
      <alignment/>
    </xf>
    <xf numFmtId="179" fontId="0" fillId="0" borderId="8" xfId="18" applyBorder="1" applyAlignment="1">
      <alignment/>
    </xf>
    <xf numFmtId="0" fontId="0" fillId="0" borderId="8" xfId="0" applyBorder="1" applyAlignment="1">
      <alignment/>
    </xf>
    <xf numFmtId="179" fontId="2" fillId="0" borderId="8" xfId="18" applyFont="1" applyBorder="1" applyAlignment="1">
      <alignment/>
    </xf>
    <xf numFmtId="0" fontId="0" fillId="0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2" borderId="9" xfId="0" applyNumberFormat="1" applyFont="1" applyFill="1" applyBorder="1" applyAlignment="1">
      <alignment horizontal="left" vertical="center" wrapText="1"/>
    </xf>
    <xf numFmtId="2" fontId="2" fillId="0" borderId="10" xfId="18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2" fillId="0" borderId="1" xfId="18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2" fontId="2" fillId="0" borderId="1" xfId="18" applyNumberFormat="1" applyFont="1" applyFill="1" applyBorder="1" applyAlignment="1">
      <alignment horizontal="left" vertical="center" wrapText="1"/>
    </xf>
    <xf numFmtId="179" fontId="0" fillId="0" borderId="11" xfId="18" applyBorder="1" applyAlignment="1">
      <alignment horizontal="right"/>
    </xf>
    <xf numFmtId="2" fontId="2" fillId="0" borderId="12" xfId="18" applyNumberFormat="1" applyFont="1" applyBorder="1" applyAlignment="1">
      <alignment horizontal="left" vertical="center" wrapText="1"/>
    </xf>
    <xf numFmtId="2" fontId="4" fillId="0" borderId="1" xfId="18" applyNumberFormat="1" applyFont="1" applyFill="1" applyBorder="1" applyAlignment="1">
      <alignment horizontal="left" vertical="center" wrapText="1"/>
    </xf>
    <xf numFmtId="2" fontId="4" fillId="0" borderId="1" xfId="18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79" fontId="3" fillId="0" borderId="15" xfId="18" applyFont="1" applyBorder="1" applyAlignment="1">
      <alignment/>
    </xf>
    <xf numFmtId="179" fontId="3" fillId="0" borderId="16" xfId="18" applyFont="1" applyBorder="1" applyAlignment="1">
      <alignment/>
    </xf>
    <xf numFmtId="0" fontId="0" fillId="0" borderId="0" xfId="0" applyFill="1" applyAlignment="1">
      <alignment/>
    </xf>
    <xf numFmtId="2" fontId="0" fillId="0" borderId="12" xfId="18" applyNumberFormat="1" applyFill="1" applyBorder="1" applyAlignment="1">
      <alignment horizontal="right" wrapText="1"/>
    </xf>
    <xf numFmtId="2" fontId="0" fillId="0" borderId="10" xfId="18" applyNumberFormat="1" applyFill="1" applyBorder="1" applyAlignment="1">
      <alignment horizontal="right" wrapText="1"/>
    </xf>
    <xf numFmtId="2" fontId="0" fillId="0" borderId="17" xfId="18" applyNumberFormat="1" applyFill="1" applyBorder="1" applyAlignment="1">
      <alignment horizontal="left" vertical="center" wrapText="1"/>
    </xf>
    <xf numFmtId="0" fontId="0" fillId="0" borderId="0" xfId="18" applyNumberFormat="1" applyFill="1" applyAlignment="1">
      <alignment/>
    </xf>
    <xf numFmtId="0" fontId="3" fillId="0" borderId="16" xfId="18" applyNumberFormat="1" applyFont="1" applyFill="1" applyBorder="1" applyAlignment="1">
      <alignment/>
    </xf>
    <xf numFmtId="0" fontId="0" fillId="0" borderId="0" xfId="0" applyAlignment="1">
      <alignment horizontal="right"/>
    </xf>
    <xf numFmtId="2" fontId="0" fillId="0" borderId="11" xfId="18" applyNumberFormat="1" applyFill="1" applyBorder="1" applyAlignment="1">
      <alignment horizontal="right"/>
    </xf>
    <xf numFmtId="2" fontId="0" fillId="0" borderId="1" xfId="18" applyNumberFormat="1" applyFill="1" applyBorder="1" applyAlignment="1">
      <alignment horizontal="right"/>
    </xf>
    <xf numFmtId="2" fontId="0" fillId="0" borderId="8" xfId="18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179" fontId="3" fillId="0" borderId="15" xfId="18" applyFont="1" applyFill="1" applyBorder="1" applyAlignment="1">
      <alignment/>
    </xf>
    <xf numFmtId="2" fontId="0" fillId="0" borderId="0" xfId="18" applyNumberFormat="1" applyFill="1" applyAlignment="1">
      <alignment/>
    </xf>
    <xf numFmtId="179" fontId="0" fillId="0" borderId="11" xfId="18" applyFill="1" applyBorder="1" applyAlignment="1">
      <alignment/>
    </xf>
    <xf numFmtId="179" fontId="0" fillId="0" borderId="1" xfId="18" applyFill="1" applyBorder="1" applyAlignment="1">
      <alignment/>
    </xf>
    <xf numFmtId="0" fontId="0" fillId="0" borderId="13" xfId="0" applyFill="1" applyBorder="1" applyAlignment="1">
      <alignment/>
    </xf>
    <xf numFmtId="179" fontId="6" fillId="3" borderId="1" xfId="18" applyFont="1" applyFill="1" applyBorder="1" applyAlignment="1">
      <alignment/>
    </xf>
    <xf numFmtId="179" fontId="0" fillId="3" borderId="1" xfId="18" applyFill="1" applyBorder="1" applyAlignment="1">
      <alignment/>
    </xf>
    <xf numFmtId="0" fontId="0" fillId="3" borderId="2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179" fontId="0" fillId="0" borderId="1" xfId="18" applyFont="1" applyFill="1" applyBorder="1" applyAlignment="1">
      <alignment/>
    </xf>
    <xf numFmtId="179" fontId="0" fillId="2" borderId="1" xfId="18" applyFill="1" applyBorder="1" applyAlignment="1">
      <alignment horizontal="right"/>
    </xf>
    <xf numFmtId="0" fontId="0" fillId="0" borderId="0" xfId="0" applyBorder="1" applyAlignment="1">
      <alignment/>
    </xf>
    <xf numFmtId="0" fontId="0" fillId="3" borderId="9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8"/>
  <sheetViews>
    <sheetView tabSelected="1" workbookViewId="0" topLeftCell="A1">
      <selection activeCell="F44" sqref="F44"/>
    </sheetView>
  </sheetViews>
  <sheetFormatPr defaultColWidth="9.140625" defaultRowHeight="12.75"/>
  <cols>
    <col min="1" max="1" width="25.7109375" style="0" customWidth="1"/>
    <col min="2" max="4" width="12.7109375" style="0" customWidth="1"/>
    <col min="5" max="5" width="40.7109375" style="0" customWidth="1"/>
    <col min="6" max="11" width="12.7109375" style="0" customWidth="1"/>
  </cols>
  <sheetData>
    <row r="1" spans="1:11" ht="15.75">
      <c r="A1" s="65" t="s">
        <v>93</v>
      </c>
      <c r="B1" s="65"/>
      <c r="C1" s="65"/>
      <c r="D1" s="65"/>
      <c r="E1" s="65"/>
      <c r="F1" s="65"/>
      <c r="G1" s="65"/>
      <c r="H1" s="65"/>
      <c r="I1" s="26"/>
      <c r="J1" s="26"/>
      <c r="K1" s="26"/>
    </row>
    <row r="2" spans="1:11" ht="15.75">
      <c r="A2" s="65" t="s">
        <v>165</v>
      </c>
      <c r="B2" s="65"/>
      <c r="C2" s="65"/>
      <c r="D2" s="65"/>
      <c r="E2" s="65"/>
      <c r="F2" s="65"/>
      <c r="G2" s="65"/>
      <c r="H2" s="65"/>
      <c r="I2" s="26"/>
      <c r="J2" s="26"/>
      <c r="K2" s="26"/>
    </row>
    <row r="3" spans="6:8" ht="13.5" thickBot="1">
      <c r="F3" s="39"/>
      <c r="G3" s="39"/>
      <c r="H3" s="39"/>
    </row>
    <row r="4" spans="1:11" ht="36" customHeight="1">
      <c r="A4" s="66" t="s">
        <v>0</v>
      </c>
      <c r="B4" s="68" t="s">
        <v>163</v>
      </c>
      <c r="C4" s="70" t="s">
        <v>166</v>
      </c>
      <c r="D4" s="72" t="s">
        <v>170</v>
      </c>
      <c r="E4" s="74" t="s">
        <v>171</v>
      </c>
      <c r="F4" s="76" t="s">
        <v>167</v>
      </c>
      <c r="G4" s="76" t="s">
        <v>169</v>
      </c>
      <c r="H4" s="78" t="s">
        <v>160</v>
      </c>
      <c r="I4" s="63" t="s">
        <v>86</v>
      </c>
      <c r="J4" s="64" t="s">
        <v>87</v>
      </c>
      <c r="K4" s="63" t="s">
        <v>168</v>
      </c>
    </row>
    <row r="5" spans="1:11" ht="36" customHeight="1" thickBot="1">
      <c r="A5" s="67"/>
      <c r="B5" s="69"/>
      <c r="C5" s="71"/>
      <c r="D5" s="73"/>
      <c r="E5" s="75"/>
      <c r="F5" s="77"/>
      <c r="G5" s="77"/>
      <c r="H5" s="79"/>
      <c r="I5" s="63"/>
      <c r="J5" s="64"/>
      <c r="K5" s="63"/>
    </row>
    <row r="6" spans="1:11" ht="12.75">
      <c r="A6" s="57" t="s">
        <v>5</v>
      </c>
      <c r="B6" s="46"/>
      <c r="C6" s="28">
        <v>0</v>
      </c>
      <c r="D6" s="28">
        <v>0</v>
      </c>
      <c r="E6" s="29"/>
      <c r="F6" s="46"/>
      <c r="G6" s="52"/>
      <c r="H6" s="40">
        <f>F6-G6</f>
        <v>0</v>
      </c>
      <c r="I6" s="14">
        <v>0</v>
      </c>
      <c r="J6" s="13">
        <f>12*I6</f>
        <v>0</v>
      </c>
      <c r="K6" s="13"/>
    </row>
    <row r="7" spans="1:11" ht="12.75">
      <c r="A7" s="19" t="s">
        <v>6</v>
      </c>
      <c r="B7" s="47"/>
      <c r="C7" s="12"/>
      <c r="D7" s="12"/>
      <c r="E7" s="23"/>
      <c r="F7" s="47"/>
      <c r="G7" s="53"/>
      <c r="H7" s="41">
        <f aca="true" t="shared" si="0" ref="H7:H70">F7-G7</f>
        <v>0</v>
      </c>
      <c r="I7" s="14">
        <v>0</v>
      </c>
      <c r="J7" s="13">
        <f aca="true" t="shared" si="1" ref="J7:J70">12*I7</f>
        <v>0</v>
      </c>
      <c r="K7" s="13"/>
    </row>
    <row r="8" spans="1:11" ht="12.75">
      <c r="A8" s="17" t="s">
        <v>7</v>
      </c>
      <c r="B8" s="48">
        <v>16794.71</v>
      </c>
      <c r="C8" s="12">
        <f>3*I8</f>
        <v>7496.82</v>
      </c>
      <c r="D8" s="12">
        <v>567.66</v>
      </c>
      <c r="E8" s="24"/>
      <c r="F8" s="48">
        <f>B8+C8-D8</f>
        <v>23723.87</v>
      </c>
      <c r="G8" s="53">
        <v>13849.43</v>
      </c>
      <c r="H8" s="41">
        <f t="shared" si="0"/>
        <v>9874.439999999999</v>
      </c>
      <c r="I8" s="14">
        <v>2498.94</v>
      </c>
      <c r="J8" s="13">
        <f t="shared" si="1"/>
        <v>29987.28</v>
      </c>
      <c r="K8" s="13">
        <v>1738.53</v>
      </c>
    </row>
    <row r="9" spans="1:11" ht="12.75">
      <c r="A9" s="17" t="s">
        <v>8</v>
      </c>
      <c r="B9" s="48">
        <v>-7278.62</v>
      </c>
      <c r="C9" s="12">
        <f aca="true" t="shared" si="2" ref="C9:C72">3*I9</f>
        <v>5989.799999999999</v>
      </c>
      <c r="D9" s="12">
        <v>1012.51</v>
      </c>
      <c r="E9" s="24" t="s">
        <v>172</v>
      </c>
      <c r="F9" s="48">
        <f aca="true" t="shared" si="3" ref="F9:F72">B9+C9-D9</f>
        <v>-2301.330000000001</v>
      </c>
      <c r="G9" s="53">
        <v>11303.71</v>
      </c>
      <c r="H9" s="41">
        <f t="shared" si="0"/>
        <v>-13605.04</v>
      </c>
      <c r="I9" s="14">
        <v>1996.6</v>
      </c>
      <c r="J9" s="13">
        <f t="shared" si="1"/>
        <v>23959.199999999997</v>
      </c>
      <c r="K9" s="13">
        <v>1261.75</v>
      </c>
    </row>
    <row r="10" spans="1:11" ht="12.75">
      <c r="A10" s="17" t="s">
        <v>9</v>
      </c>
      <c r="B10" s="48">
        <v>-85105.77</v>
      </c>
      <c r="C10" s="12">
        <f t="shared" si="2"/>
        <v>6050.85</v>
      </c>
      <c r="D10" s="12">
        <v>567.66</v>
      </c>
      <c r="E10" s="30"/>
      <c r="F10" s="48">
        <f t="shared" si="3"/>
        <v>-79622.58</v>
      </c>
      <c r="G10" s="53">
        <v>57642.03</v>
      </c>
      <c r="H10" s="41">
        <f t="shared" si="0"/>
        <v>-137264.61</v>
      </c>
      <c r="I10" s="14">
        <v>2016.95</v>
      </c>
      <c r="J10" s="13">
        <f t="shared" si="1"/>
        <v>24203.4</v>
      </c>
      <c r="K10" s="13">
        <v>1273.36</v>
      </c>
    </row>
    <row r="11" spans="1:11" ht="12.75">
      <c r="A11" s="17" t="s">
        <v>10</v>
      </c>
      <c r="B11" s="48">
        <v>-13186.89</v>
      </c>
      <c r="C11" s="12">
        <f t="shared" si="2"/>
        <v>6123.84</v>
      </c>
      <c r="D11" s="12">
        <v>3109.66</v>
      </c>
      <c r="E11" s="24" t="s">
        <v>173</v>
      </c>
      <c r="F11" s="48">
        <f t="shared" si="3"/>
        <v>-10172.71</v>
      </c>
      <c r="G11" s="53">
        <v>20973.67</v>
      </c>
      <c r="H11" s="41">
        <f t="shared" si="0"/>
        <v>-31146.379999999997</v>
      </c>
      <c r="I11" s="14">
        <v>2041.28</v>
      </c>
      <c r="J11" s="13">
        <f t="shared" si="1"/>
        <v>24495.36</v>
      </c>
      <c r="K11" s="13">
        <v>1293.3</v>
      </c>
    </row>
    <row r="12" spans="1:11" ht="22.5">
      <c r="A12" s="17" t="s">
        <v>11</v>
      </c>
      <c r="B12" s="48">
        <v>4882.3</v>
      </c>
      <c r="C12" s="12">
        <f t="shared" si="2"/>
        <v>6289.049999999999</v>
      </c>
      <c r="D12" s="12">
        <v>15065.92</v>
      </c>
      <c r="E12" s="24" t="s">
        <v>174</v>
      </c>
      <c r="F12" s="48">
        <f t="shared" si="3"/>
        <v>-3894.5700000000015</v>
      </c>
      <c r="G12" s="53">
        <v>16910.56</v>
      </c>
      <c r="H12" s="41">
        <f t="shared" si="0"/>
        <v>-20805.130000000005</v>
      </c>
      <c r="I12" s="14">
        <v>2096.35</v>
      </c>
      <c r="J12" s="13">
        <f t="shared" si="1"/>
        <v>25156.199999999997</v>
      </c>
      <c r="K12" s="13">
        <v>1324.6</v>
      </c>
    </row>
    <row r="13" spans="1:11" ht="12.75">
      <c r="A13" s="17" t="s">
        <v>12</v>
      </c>
      <c r="B13" s="48">
        <v>-19601.44</v>
      </c>
      <c r="C13" s="12">
        <f t="shared" si="2"/>
        <v>6159.75</v>
      </c>
      <c r="D13" s="12">
        <v>1311.49</v>
      </c>
      <c r="E13" s="24" t="s">
        <v>175</v>
      </c>
      <c r="F13" s="48">
        <f t="shared" si="3"/>
        <v>-14753.179999999998</v>
      </c>
      <c r="G13" s="53">
        <v>17118.89</v>
      </c>
      <c r="H13" s="41">
        <f t="shared" si="0"/>
        <v>-31872.07</v>
      </c>
      <c r="I13" s="14">
        <v>2053.25</v>
      </c>
      <c r="J13" s="13">
        <f t="shared" si="1"/>
        <v>24639</v>
      </c>
      <c r="K13" s="13">
        <v>1296.07</v>
      </c>
    </row>
    <row r="14" spans="1:11" ht="12.75">
      <c r="A14" s="18" t="s">
        <v>13</v>
      </c>
      <c r="B14" s="48">
        <v>40769.9</v>
      </c>
      <c r="C14" s="12">
        <f t="shared" si="2"/>
        <v>9725.61</v>
      </c>
      <c r="D14" s="12">
        <v>976.39</v>
      </c>
      <c r="E14" s="27"/>
      <c r="F14" s="48">
        <f t="shared" si="3"/>
        <v>49519.12</v>
      </c>
      <c r="G14" s="53">
        <v>10252.11</v>
      </c>
      <c r="H14" s="41">
        <f t="shared" si="0"/>
        <v>39267.01</v>
      </c>
      <c r="I14" s="14">
        <v>3241.87</v>
      </c>
      <c r="J14" s="13">
        <f t="shared" si="1"/>
        <v>38902.44</v>
      </c>
      <c r="K14" s="13">
        <v>2057.78</v>
      </c>
    </row>
    <row r="15" spans="1:11" ht="33.75">
      <c r="A15" s="17" t="s">
        <v>14</v>
      </c>
      <c r="B15" s="48">
        <v>13665.58</v>
      </c>
      <c r="C15" s="12">
        <f t="shared" si="2"/>
        <v>6016.11</v>
      </c>
      <c r="D15" s="12">
        <v>20828.71</v>
      </c>
      <c r="E15" s="24" t="s">
        <v>176</v>
      </c>
      <c r="F15" s="48">
        <f t="shared" si="3"/>
        <v>-1147.0200000000004</v>
      </c>
      <c r="G15" s="53">
        <v>10291.65</v>
      </c>
      <c r="H15" s="41">
        <f t="shared" si="0"/>
        <v>-11438.67</v>
      </c>
      <c r="I15" s="14">
        <v>2005.37</v>
      </c>
      <c r="J15" s="13">
        <f t="shared" si="1"/>
        <v>24064.44</v>
      </c>
      <c r="K15" s="13">
        <v>1268.81</v>
      </c>
    </row>
    <row r="16" spans="1:11" ht="12.75">
      <c r="A16" s="17" t="s">
        <v>15</v>
      </c>
      <c r="B16" s="48">
        <v>81915.34</v>
      </c>
      <c r="C16" s="12">
        <f t="shared" si="2"/>
        <v>9201</v>
      </c>
      <c r="D16" s="12">
        <v>855.98</v>
      </c>
      <c r="E16" s="27" t="s">
        <v>177</v>
      </c>
      <c r="F16" s="48">
        <f t="shared" si="3"/>
        <v>90260.36</v>
      </c>
      <c r="G16" s="53">
        <v>20505.25</v>
      </c>
      <c r="H16" s="41">
        <f t="shared" si="0"/>
        <v>69755.11</v>
      </c>
      <c r="I16" s="14">
        <v>3067</v>
      </c>
      <c r="J16" s="13">
        <f t="shared" si="1"/>
        <v>36804</v>
      </c>
      <c r="K16" s="13">
        <v>1992.38</v>
      </c>
    </row>
    <row r="17" spans="1:11" ht="12.75">
      <c r="A17" s="17" t="s">
        <v>16</v>
      </c>
      <c r="B17" s="48">
        <v>8747.96</v>
      </c>
      <c r="C17" s="12">
        <f t="shared" si="2"/>
        <v>2069.31</v>
      </c>
      <c r="D17" s="12">
        <v>0</v>
      </c>
      <c r="E17" s="27"/>
      <c r="F17" s="48">
        <f t="shared" si="3"/>
        <v>10817.269999999999</v>
      </c>
      <c r="G17" s="53">
        <v>1629.03</v>
      </c>
      <c r="H17" s="41">
        <f t="shared" si="0"/>
        <v>9188.239999999998</v>
      </c>
      <c r="I17" s="14">
        <v>689.77</v>
      </c>
      <c r="J17" s="13">
        <f t="shared" si="1"/>
        <v>8277.24</v>
      </c>
      <c r="K17" s="13">
        <v>438.91</v>
      </c>
    </row>
    <row r="18" spans="1:11" ht="12.75">
      <c r="A18" s="17" t="s">
        <v>17</v>
      </c>
      <c r="B18" s="48">
        <v>1180.22</v>
      </c>
      <c r="C18" s="12">
        <f t="shared" si="2"/>
        <v>1410.33</v>
      </c>
      <c r="D18" s="12">
        <v>0</v>
      </c>
      <c r="E18" s="24"/>
      <c r="F18" s="48">
        <f t="shared" si="3"/>
        <v>2590.55</v>
      </c>
      <c r="G18" s="53">
        <v>2479.9</v>
      </c>
      <c r="H18" s="41">
        <f t="shared" si="0"/>
        <v>110.65000000000009</v>
      </c>
      <c r="I18" s="14">
        <v>470.11</v>
      </c>
      <c r="J18" s="13">
        <f t="shared" si="1"/>
        <v>5641.32</v>
      </c>
      <c r="K18" s="13">
        <v>298</v>
      </c>
    </row>
    <row r="19" spans="1:11" ht="12.75">
      <c r="A19" s="17" t="s">
        <v>18</v>
      </c>
      <c r="B19" s="48">
        <v>-13265.04</v>
      </c>
      <c r="C19" s="12">
        <f t="shared" si="2"/>
        <v>6058.0199999999995</v>
      </c>
      <c r="D19" s="12">
        <v>681.88</v>
      </c>
      <c r="E19" s="24" t="s">
        <v>178</v>
      </c>
      <c r="F19" s="48">
        <f t="shared" si="3"/>
        <v>-7888.9000000000015</v>
      </c>
      <c r="G19" s="53">
        <v>27075.72</v>
      </c>
      <c r="H19" s="41">
        <f t="shared" si="0"/>
        <v>-34964.62</v>
      </c>
      <c r="I19" s="14">
        <v>2019.34</v>
      </c>
      <c r="J19" s="13">
        <f t="shared" si="1"/>
        <v>24232.079999999998</v>
      </c>
      <c r="K19" s="13">
        <v>1284.21</v>
      </c>
    </row>
    <row r="20" spans="1:11" ht="12.75">
      <c r="A20" s="17" t="s">
        <v>19</v>
      </c>
      <c r="B20" s="48">
        <v>-390.88</v>
      </c>
      <c r="C20" s="12">
        <f t="shared" si="2"/>
        <v>3582.63</v>
      </c>
      <c r="D20" s="12">
        <v>1554.64</v>
      </c>
      <c r="E20" s="24" t="s">
        <v>179</v>
      </c>
      <c r="F20" s="48">
        <f t="shared" si="3"/>
        <v>1637.11</v>
      </c>
      <c r="G20" s="53">
        <v>6523.93</v>
      </c>
      <c r="H20" s="41">
        <f t="shared" si="0"/>
        <v>-4886.820000000001</v>
      </c>
      <c r="I20" s="14">
        <v>1194.21</v>
      </c>
      <c r="J20" s="13">
        <f t="shared" si="1"/>
        <v>14330.52</v>
      </c>
      <c r="K20" s="13">
        <v>756.95</v>
      </c>
    </row>
    <row r="21" spans="1:11" ht="12.75">
      <c r="A21" s="17" t="s">
        <v>20</v>
      </c>
      <c r="B21" s="48">
        <v>-19262.05</v>
      </c>
      <c r="C21" s="12">
        <f t="shared" si="2"/>
        <v>3027.21</v>
      </c>
      <c r="D21" s="12">
        <v>971.33</v>
      </c>
      <c r="E21" s="24" t="s">
        <v>178</v>
      </c>
      <c r="F21" s="48">
        <f t="shared" si="3"/>
        <v>-17206.170000000002</v>
      </c>
      <c r="G21" s="53">
        <v>21159.1</v>
      </c>
      <c r="H21" s="41">
        <f t="shared" si="0"/>
        <v>-38365.270000000004</v>
      </c>
      <c r="I21" s="14">
        <v>1009.07</v>
      </c>
      <c r="J21" s="13">
        <f t="shared" si="1"/>
        <v>12108.84</v>
      </c>
      <c r="K21" s="13">
        <v>388.81</v>
      </c>
    </row>
    <row r="22" spans="1:11" ht="12.75">
      <c r="A22" s="17" t="s">
        <v>21</v>
      </c>
      <c r="B22" s="48">
        <v>-23582.91</v>
      </c>
      <c r="C22" s="12">
        <f t="shared" si="2"/>
        <v>3193.5</v>
      </c>
      <c r="D22" s="12">
        <v>567.66</v>
      </c>
      <c r="E22" s="24"/>
      <c r="F22" s="48">
        <f t="shared" si="3"/>
        <v>-20957.07</v>
      </c>
      <c r="G22" s="53">
        <v>46244.56</v>
      </c>
      <c r="H22" s="41">
        <f t="shared" si="0"/>
        <v>-67201.63</v>
      </c>
      <c r="I22" s="14">
        <v>1064.5</v>
      </c>
      <c r="J22" s="13">
        <f t="shared" si="1"/>
        <v>12774</v>
      </c>
      <c r="K22" s="13">
        <v>750.18</v>
      </c>
    </row>
    <row r="23" spans="1:11" ht="12.75">
      <c r="A23" s="17" t="s">
        <v>22</v>
      </c>
      <c r="B23" s="48">
        <v>13089.73</v>
      </c>
      <c r="C23" s="12">
        <f t="shared" si="2"/>
        <v>5956.200000000001</v>
      </c>
      <c r="D23" s="12">
        <v>1672.6</v>
      </c>
      <c r="E23" s="24" t="s">
        <v>180</v>
      </c>
      <c r="F23" s="48">
        <f t="shared" si="3"/>
        <v>17373.33</v>
      </c>
      <c r="G23" s="53">
        <v>8316.49</v>
      </c>
      <c r="H23" s="41">
        <f t="shared" si="0"/>
        <v>9056.840000000002</v>
      </c>
      <c r="I23" s="14">
        <v>1985.4</v>
      </c>
      <c r="J23" s="13">
        <f t="shared" si="1"/>
        <v>23824.800000000003</v>
      </c>
      <c r="K23" s="13">
        <v>1254.43</v>
      </c>
    </row>
    <row r="24" spans="1:11" ht="12.75">
      <c r="A24" s="17" t="s">
        <v>23</v>
      </c>
      <c r="B24" s="48">
        <v>-10227.05</v>
      </c>
      <c r="C24" s="12">
        <f t="shared" si="2"/>
        <v>317.04</v>
      </c>
      <c r="D24" s="12">
        <v>0</v>
      </c>
      <c r="E24" s="31"/>
      <c r="F24" s="48">
        <f t="shared" si="3"/>
        <v>-9910.009999999998</v>
      </c>
      <c r="G24" s="53">
        <v>653.35</v>
      </c>
      <c r="H24" s="41">
        <f t="shared" si="0"/>
        <v>-10563.359999999999</v>
      </c>
      <c r="I24" s="14">
        <v>105.68</v>
      </c>
      <c r="J24" s="13">
        <f t="shared" si="1"/>
        <v>1268.16</v>
      </c>
      <c r="K24" s="13">
        <v>66.99</v>
      </c>
    </row>
    <row r="25" spans="1:11" ht="12.75">
      <c r="A25" s="17" t="s">
        <v>24</v>
      </c>
      <c r="B25" s="48">
        <v>-14663.87</v>
      </c>
      <c r="C25" s="12">
        <f t="shared" si="2"/>
        <v>6219.599999999999</v>
      </c>
      <c r="D25" s="12">
        <v>1061.07</v>
      </c>
      <c r="E25" s="24" t="s">
        <v>175</v>
      </c>
      <c r="F25" s="48">
        <f t="shared" si="3"/>
        <v>-9505.34</v>
      </c>
      <c r="G25" s="53">
        <v>29246.34</v>
      </c>
      <c r="H25" s="41">
        <f t="shared" si="0"/>
        <v>-38751.68</v>
      </c>
      <c r="I25" s="14">
        <v>2073.2</v>
      </c>
      <c r="J25" s="13">
        <f t="shared" si="1"/>
        <v>24878.399999999998</v>
      </c>
      <c r="K25" s="13">
        <v>1316.01</v>
      </c>
    </row>
    <row r="26" spans="1:11" ht="12.75">
      <c r="A26" s="17" t="s">
        <v>25</v>
      </c>
      <c r="B26" s="48">
        <v>32035.75</v>
      </c>
      <c r="C26" s="12">
        <f t="shared" si="2"/>
        <v>6170.549999999999</v>
      </c>
      <c r="D26" s="12">
        <v>567.66</v>
      </c>
      <c r="E26" s="24"/>
      <c r="F26" s="48">
        <f t="shared" si="3"/>
        <v>37638.64</v>
      </c>
      <c r="G26" s="53">
        <v>15733.65</v>
      </c>
      <c r="H26" s="41">
        <f t="shared" si="0"/>
        <v>21904.989999999998</v>
      </c>
      <c r="I26" s="14">
        <v>2056.85</v>
      </c>
      <c r="J26" s="13">
        <f t="shared" si="1"/>
        <v>24682.199999999997</v>
      </c>
      <c r="K26" s="13">
        <v>789</v>
      </c>
    </row>
    <row r="27" spans="1:11" ht="12.75">
      <c r="A27" s="17" t="s">
        <v>26</v>
      </c>
      <c r="B27" s="48">
        <v>-17490.87</v>
      </c>
      <c r="C27" s="12">
        <f t="shared" si="2"/>
        <v>2085.7799999999997</v>
      </c>
      <c r="D27" s="12">
        <v>832</v>
      </c>
      <c r="E27" s="24" t="s">
        <v>181</v>
      </c>
      <c r="F27" s="48">
        <f t="shared" si="3"/>
        <v>-16237.09</v>
      </c>
      <c r="G27" s="53">
        <v>12784.17</v>
      </c>
      <c r="H27" s="41">
        <f t="shared" si="0"/>
        <v>-29021.260000000002</v>
      </c>
      <c r="I27" s="14">
        <v>695.26</v>
      </c>
      <c r="J27" s="13">
        <f t="shared" si="1"/>
        <v>8343.119999999999</v>
      </c>
      <c r="K27" s="13">
        <v>440.72</v>
      </c>
    </row>
    <row r="28" spans="1:11" ht="12.75">
      <c r="A28" s="17" t="s">
        <v>27</v>
      </c>
      <c r="B28" s="48">
        <v>6371.63</v>
      </c>
      <c r="C28" s="12">
        <f t="shared" si="2"/>
        <v>2015.16</v>
      </c>
      <c r="D28" s="12">
        <v>0</v>
      </c>
      <c r="E28" s="24"/>
      <c r="F28" s="48">
        <f t="shared" si="3"/>
        <v>8386.79</v>
      </c>
      <c r="G28" s="53">
        <v>4324.86</v>
      </c>
      <c r="H28" s="41">
        <f t="shared" si="0"/>
        <v>4061.930000000001</v>
      </c>
      <c r="I28" s="14">
        <v>671.72</v>
      </c>
      <c r="J28" s="13">
        <f t="shared" si="1"/>
        <v>8060.64</v>
      </c>
      <c r="K28" s="13">
        <v>388.79</v>
      </c>
    </row>
    <row r="29" spans="1:11" ht="22.5">
      <c r="A29" s="18" t="s">
        <v>28</v>
      </c>
      <c r="B29" s="48">
        <v>16996.09</v>
      </c>
      <c r="C29" s="12">
        <f t="shared" si="2"/>
        <v>6803.52</v>
      </c>
      <c r="D29" s="60">
        <v>8142.61</v>
      </c>
      <c r="E29" s="24" t="s">
        <v>182</v>
      </c>
      <c r="F29" s="48">
        <f t="shared" si="3"/>
        <v>15657</v>
      </c>
      <c r="G29" s="53">
        <v>13690.79</v>
      </c>
      <c r="H29" s="41">
        <f t="shared" si="0"/>
        <v>1966.2099999999991</v>
      </c>
      <c r="I29" s="14">
        <v>2267.84</v>
      </c>
      <c r="J29" s="13">
        <f t="shared" si="1"/>
        <v>27214.08</v>
      </c>
      <c r="K29" s="13">
        <v>1490</v>
      </c>
    </row>
    <row r="30" spans="1:11" ht="12.75">
      <c r="A30" s="18" t="s">
        <v>29</v>
      </c>
      <c r="B30" s="48">
        <v>8224.96</v>
      </c>
      <c r="C30" s="12">
        <f t="shared" si="2"/>
        <v>6243.48</v>
      </c>
      <c r="D30" s="60">
        <v>2496.42</v>
      </c>
      <c r="E30" s="24" t="s">
        <v>175</v>
      </c>
      <c r="F30" s="48">
        <f t="shared" si="3"/>
        <v>11972.019999999999</v>
      </c>
      <c r="G30" s="53">
        <v>8714.16</v>
      </c>
      <c r="H30" s="41">
        <f t="shared" si="0"/>
        <v>3257.8599999999988</v>
      </c>
      <c r="I30" s="14">
        <v>2081.16</v>
      </c>
      <c r="J30" s="13">
        <f t="shared" si="1"/>
        <v>24973.92</v>
      </c>
      <c r="K30" s="13">
        <v>1321.02</v>
      </c>
    </row>
    <row r="31" spans="1:11" ht="12.75">
      <c r="A31" s="17" t="s">
        <v>30</v>
      </c>
      <c r="B31" s="48"/>
      <c r="C31" s="12">
        <f t="shared" si="2"/>
        <v>0</v>
      </c>
      <c r="D31" s="12">
        <v>0</v>
      </c>
      <c r="E31" s="25"/>
      <c r="F31" s="48">
        <f t="shared" si="3"/>
        <v>0</v>
      </c>
      <c r="G31" s="53"/>
      <c r="H31" s="41">
        <f t="shared" si="0"/>
        <v>0</v>
      </c>
      <c r="I31" s="14"/>
      <c r="J31" s="13">
        <f t="shared" si="1"/>
        <v>0</v>
      </c>
      <c r="K31" s="13"/>
    </row>
    <row r="32" spans="1:11" ht="12.75">
      <c r="A32" s="17" t="s">
        <v>31</v>
      </c>
      <c r="B32" s="48">
        <v>64292.89</v>
      </c>
      <c r="C32" s="12">
        <f t="shared" si="2"/>
        <v>10448.099999999999</v>
      </c>
      <c r="D32" s="12">
        <v>5172.44</v>
      </c>
      <c r="E32" s="24" t="s">
        <v>183</v>
      </c>
      <c r="F32" s="48">
        <f t="shared" si="3"/>
        <v>69568.54999999999</v>
      </c>
      <c r="G32" s="53">
        <v>36271.39</v>
      </c>
      <c r="H32" s="41">
        <f t="shared" si="0"/>
        <v>33297.15999999999</v>
      </c>
      <c r="I32" s="14">
        <v>3482.7</v>
      </c>
      <c r="J32" s="13">
        <f t="shared" si="1"/>
        <v>41792.399999999994</v>
      </c>
      <c r="K32" s="13">
        <v>2229.98</v>
      </c>
    </row>
    <row r="33" spans="1:11" ht="12.75">
      <c r="A33" s="17" t="s">
        <v>32</v>
      </c>
      <c r="B33" s="48">
        <v>-7340.98</v>
      </c>
      <c r="C33" s="12">
        <f t="shared" si="2"/>
        <v>4872.450000000001</v>
      </c>
      <c r="D33" s="12">
        <v>797.44</v>
      </c>
      <c r="E33" s="24" t="s">
        <v>184</v>
      </c>
      <c r="F33" s="48">
        <f t="shared" si="3"/>
        <v>-3265.969999999999</v>
      </c>
      <c r="G33" s="53">
        <v>17923.76</v>
      </c>
      <c r="H33" s="41">
        <f t="shared" si="0"/>
        <v>-21189.729999999996</v>
      </c>
      <c r="I33" s="14">
        <v>1624.15</v>
      </c>
      <c r="J33" s="13">
        <f t="shared" si="1"/>
        <v>19489.800000000003</v>
      </c>
      <c r="K33" s="13">
        <v>761.02</v>
      </c>
    </row>
    <row r="34" spans="1:11" ht="12.75">
      <c r="A34" s="17" t="s">
        <v>33</v>
      </c>
      <c r="B34" s="48">
        <v>-16314.13</v>
      </c>
      <c r="C34" s="12">
        <f t="shared" si="2"/>
        <v>1548.3899999999999</v>
      </c>
      <c r="D34" s="12">
        <v>2172.3</v>
      </c>
      <c r="E34" s="24" t="s">
        <v>185</v>
      </c>
      <c r="F34" s="48">
        <f t="shared" si="3"/>
        <v>-16938.04</v>
      </c>
      <c r="G34" s="53">
        <v>7266.37</v>
      </c>
      <c r="H34" s="41">
        <f t="shared" si="0"/>
        <v>-24204.41</v>
      </c>
      <c r="I34" s="14">
        <v>516.13</v>
      </c>
      <c r="J34" s="13">
        <f t="shared" si="1"/>
        <v>6193.5599999999995</v>
      </c>
      <c r="K34" s="13">
        <v>328.07</v>
      </c>
    </row>
    <row r="35" spans="1:11" ht="22.5">
      <c r="A35" s="17" t="s">
        <v>34</v>
      </c>
      <c r="B35" s="48">
        <v>-23309.01</v>
      </c>
      <c r="C35" s="12">
        <f t="shared" si="2"/>
        <v>6089.13</v>
      </c>
      <c r="D35" s="12">
        <v>8619.15</v>
      </c>
      <c r="E35" s="24" t="s">
        <v>186</v>
      </c>
      <c r="F35" s="48">
        <f t="shared" si="3"/>
        <v>-25839.03</v>
      </c>
      <c r="G35" s="53">
        <v>13245.35</v>
      </c>
      <c r="H35" s="41">
        <f t="shared" si="0"/>
        <v>-39084.38</v>
      </c>
      <c r="I35" s="14">
        <v>2029.71</v>
      </c>
      <c r="J35" s="13">
        <f t="shared" si="1"/>
        <v>24356.52</v>
      </c>
      <c r="K35" s="13">
        <v>1284.72</v>
      </c>
    </row>
    <row r="36" spans="1:11" ht="12.75">
      <c r="A36" s="18" t="s">
        <v>35</v>
      </c>
      <c r="B36" s="48">
        <v>15190.8</v>
      </c>
      <c r="C36" s="12">
        <f t="shared" si="2"/>
        <v>9573.33</v>
      </c>
      <c r="D36" s="60">
        <v>3679.17</v>
      </c>
      <c r="E36" s="24"/>
      <c r="F36" s="48">
        <f t="shared" si="3"/>
        <v>21084.96</v>
      </c>
      <c r="G36" s="53">
        <v>17789.98</v>
      </c>
      <c r="H36" s="41">
        <f t="shared" si="0"/>
        <v>3294.9799999999996</v>
      </c>
      <c r="I36" s="14">
        <v>3191.11</v>
      </c>
      <c r="J36" s="13">
        <f t="shared" si="1"/>
        <v>38293.32</v>
      </c>
      <c r="K36" s="13">
        <v>2134.75</v>
      </c>
    </row>
    <row r="37" spans="1:11" ht="12.75">
      <c r="A37" s="17" t="s">
        <v>36</v>
      </c>
      <c r="B37" s="48">
        <v>-8215.43</v>
      </c>
      <c r="C37" s="12">
        <f t="shared" si="2"/>
        <v>6299.82</v>
      </c>
      <c r="D37" s="12">
        <v>1269.29</v>
      </c>
      <c r="E37" s="24" t="s">
        <v>187</v>
      </c>
      <c r="F37" s="48">
        <f t="shared" si="3"/>
        <v>-3184.9000000000005</v>
      </c>
      <c r="G37" s="53">
        <v>37741.74</v>
      </c>
      <c r="H37" s="41">
        <f t="shared" si="0"/>
        <v>-40926.64</v>
      </c>
      <c r="I37" s="14">
        <v>2099.94</v>
      </c>
      <c r="J37" s="13">
        <f t="shared" si="1"/>
        <v>25199.28</v>
      </c>
      <c r="K37" s="13">
        <v>1284.21</v>
      </c>
    </row>
    <row r="38" spans="1:11" ht="12.75">
      <c r="A38" s="19" t="s">
        <v>37</v>
      </c>
      <c r="B38" s="48">
        <v>10152.16</v>
      </c>
      <c r="C38" s="12">
        <v>0</v>
      </c>
      <c r="D38" s="12">
        <v>0</v>
      </c>
      <c r="E38" s="25"/>
      <c r="F38" s="48">
        <f t="shared" si="3"/>
        <v>10152.16</v>
      </c>
      <c r="G38" s="53">
        <v>488.22</v>
      </c>
      <c r="H38" s="41">
        <f t="shared" si="0"/>
        <v>9663.94</v>
      </c>
      <c r="I38" s="14">
        <v>366.28</v>
      </c>
      <c r="J38" s="13">
        <f t="shared" si="1"/>
        <v>4395.36</v>
      </c>
      <c r="K38" s="13">
        <v>231.7</v>
      </c>
    </row>
    <row r="39" spans="1:11" ht="12.75">
      <c r="A39" s="17" t="s">
        <v>38</v>
      </c>
      <c r="B39" s="48">
        <v>-1613.4</v>
      </c>
      <c r="C39" s="12">
        <f t="shared" si="2"/>
        <v>536.25</v>
      </c>
      <c r="D39" s="12">
        <v>0</v>
      </c>
      <c r="E39" s="25"/>
      <c r="F39" s="48">
        <f t="shared" si="3"/>
        <v>-1077.15</v>
      </c>
      <c r="G39" s="53">
        <v>324.74</v>
      </c>
      <c r="H39" s="41">
        <f t="shared" si="0"/>
        <v>-1401.89</v>
      </c>
      <c r="I39" s="14">
        <v>178.75</v>
      </c>
      <c r="J39" s="13">
        <f t="shared" si="1"/>
        <v>2145</v>
      </c>
      <c r="K39" s="13">
        <v>282.69</v>
      </c>
    </row>
    <row r="40" spans="1:11" ht="22.5">
      <c r="A40" s="17" t="s">
        <v>39</v>
      </c>
      <c r="B40" s="48">
        <v>8583.41</v>
      </c>
      <c r="C40" s="12">
        <f t="shared" si="2"/>
        <v>6121.47</v>
      </c>
      <c r="D40" s="12">
        <v>5522.05</v>
      </c>
      <c r="E40" s="24" t="s">
        <v>188</v>
      </c>
      <c r="F40" s="48">
        <f t="shared" si="3"/>
        <v>9182.830000000002</v>
      </c>
      <c r="G40" s="53">
        <v>25108.95</v>
      </c>
      <c r="H40" s="41">
        <f t="shared" si="0"/>
        <v>-15926.119999999999</v>
      </c>
      <c r="I40" s="14">
        <v>2040.49</v>
      </c>
      <c r="J40" s="13">
        <f t="shared" si="1"/>
        <v>24485.88</v>
      </c>
      <c r="K40" s="13">
        <v>1296.33</v>
      </c>
    </row>
    <row r="41" spans="1:11" ht="25.5">
      <c r="A41" s="19" t="s">
        <v>40</v>
      </c>
      <c r="B41" s="48"/>
      <c r="C41" s="12">
        <f t="shared" si="2"/>
        <v>0</v>
      </c>
      <c r="D41" s="12">
        <v>0</v>
      </c>
      <c r="E41" s="25"/>
      <c r="F41" s="48">
        <f t="shared" si="3"/>
        <v>0</v>
      </c>
      <c r="G41" s="53"/>
      <c r="H41" s="41">
        <f t="shared" si="0"/>
        <v>0</v>
      </c>
      <c r="I41" s="14"/>
      <c r="J41" s="13">
        <f t="shared" si="1"/>
        <v>0</v>
      </c>
      <c r="K41" s="13"/>
    </row>
    <row r="42" spans="1:11" ht="12.75">
      <c r="A42" s="17" t="s">
        <v>41</v>
      </c>
      <c r="B42" s="48">
        <v>9004.9</v>
      </c>
      <c r="C42" s="12">
        <f t="shared" si="2"/>
        <v>2949.42</v>
      </c>
      <c r="D42" s="12">
        <v>567.66</v>
      </c>
      <c r="E42" s="24"/>
      <c r="F42" s="48">
        <f t="shared" si="3"/>
        <v>11386.66</v>
      </c>
      <c r="G42" s="53">
        <v>3466.26</v>
      </c>
      <c r="H42" s="41">
        <f t="shared" si="0"/>
        <v>7920.4</v>
      </c>
      <c r="I42" s="14">
        <v>983.14</v>
      </c>
      <c r="J42" s="13">
        <f t="shared" si="1"/>
        <v>11797.68</v>
      </c>
      <c r="K42" s="13">
        <v>621.91</v>
      </c>
    </row>
    <row r="43" spans="1:11" ht="12.75">
      <c r="A43" s="17" t="s">
        <v>42</v>
      </c>
      <c r="B43" s="48">
        <v>7492.97</v>
      </c>
      <c r="C43" s="12">
        <f t="shared" si="2"/>
        <v>1153.32</v>
      </c>
      <c r="D43" s="12">
        <v>567.66</v>
      </c>
      <c r="E43" s="25"/>
      <c r="F43" s="48">
        <f t="shared" si="3"/>
        <v>8078.630000000001</v>
      </c>
      <c r="G43" s="53">
        <v>5557.41</v>
      </c>
      <c r="H43" s="41">
        <f t="shared" si="0"/>
        <v>2521.220000000001</v>
      </c>
      <c r="I43" s="14">
        <v>384.44</v>
      </c>
      <c r="J43" s="13">
        <f t="shared" si="1"/>
        <v>4613.28</v>
      </c>
      <c r="K43" s="13">
        <v>308.62</v>
      </c>
    </row>
    <row r="44" spans="1:11" ht="12.75">
      <c r="A44" s="17" t="s">
        <v>43</v>
      </c>
      <c r="B44" s="48"/>
      <c r="C44" s="12">
        <f t="shared" si="2"/>
        <v>0</v>
      </c>
      <c r="D44" s="12">
        <v>0</v>
      </c>
      <c r="E44" s="25"/>
      <c r="F44" s="48">
        <f t="shared" si="3"/>
        <v>0</v>
      </c>
      <c r="G44" s="53"/>
      <c r="H44" s="41">
        <f t="shared" si="0"/>
        <v>0</v>
      </c>
      <c r="I44" s="14"/>
      <c r="J44" s="13">
        <f t="shared" si="1"/>
        <v>0</v>
      </c>
      <c r="K44" s="13"/>
    </row>
    <row r="45" spans="1:11" ht="12.75">
      <c r="A45" s="17" t="s">
        <v>44</v>
      </c>
      <c r="B45" s="48">
        <v>9826.96</v>
      </c>
      <c r="C45" s="12">
        <f t="shared" si="2"/>
        <v>1578.84</v>
      </c>
      <c r="D45" s="12">
        <v>2541.6</v>
      </c>
      <c r="E45" s="25" t="s">
        <v>189</v>
      </c>
      <c r="F45" s="48">
        <f t="shared" si="3"/>
        <v>8864.199999999999</v>
      </c>
      <c r="G45" s="53">
        <v>1719.77</v>
      </c>
      <c r="H45" s="41">
        <f t="shared" si="0"/>
        <v>7144.4299999999985</v>
      </c>
      <c r="I45" s="14">
        <v>526.28</v>
      </c>
      <c r="J45" s="13">
        <f t="shared" si="1"/>
        <v>6315.36</v>
      </c>
      <c r="K45" s="13">
        <v>333.61</v>
      </c>
    </row>
    <row r="46" spans="1:11" ht="12.75">
      <c r="A46" s="17" t="s">
        <v>45</v>
      </c>
      <c r="B46" s="48">
        <v>10877.1</v>
      </c>
      <c r="C46" s="12">
        <f t="shared" si="2"/>
        <v>6068.79</v>
      </c>
      <c r="D46" s="12">
        <v>567.66</v>
      </c>
      <c r="E46" s="24"/>
      <c r="F46" s="48">
        <f t="shared" si="3"/>
        <v>16378.23</v>
      </c>
      <c r="G46" s="53">
        <v>11476.93</v>
      </c>
      <c r="H46" s="41">
        <f t="shared" si="0"/>
        <v>4901.299999999999</v>
      </c>
      <c r="I46" s="14">
        <v>2022.93</v>
      </c>
      <c r="J46" s="13">
        <f t="shared" si="1"/>
        <v>24275.16</v>
      </c>
      <c r="K46" s="13">
        <v>1280.93</v>
      </c>
    </row>
    <row r="47" spans="1:11" ht="12.75">
      <c r="A47" s="18" t="s">
        <v>46</v>
      </c>
      <c r="B47" s="48">
        <v>41059.88</v>
      </c>
      <c r="C47" s="12">
        <f t="shared" si="2"/>
        <v>11421</v>
      </c>
      <c r="D47" s="60">
        <v>2278.21</v>
      </c>
      <c r="E47" s="24"/>
      <c r="F47" s="48">
        <f t="shared" si="3"/>
        <v>50202.67</v>
      </c>
      <c r="G47" s="53">
        <v>14855.5</v>
      </c>
      <c r="H47" s="41">
        <f t="shared" si="0"/>
        <v>35347.17</v>
      </c>
      <c r="I47" s="14">
        <v>3807</v>
      </c>
      <c r="J47" s="13">
        <f t="shared" si="1"/>
        <v>45684</v>
      </c>
      <c r="K47" s="13">
        <v>2416.5</v>
      </c>
    </row>
    <row r="48" spans="1:11" ht="12.75">
      <c r="A48" s="17" t="s">
        <v>47</v>
      </c>
      <c r="B48" s="48">
        <v>31285.89</v>
      </c>
      <c r="C48" s="12">
        <f t="shared" si="2"/>
        <v>4478.7300000000005</v>
      </c>
      <c r="D48" s="12">
        <v>859.99</v>
      </c>
      <c r="E48" s="24" t="s">
        <v>190</v>
      </c>
      <c r="F48" s="48">
        <f t="shared" si="3"/>
        <v>34904.630000000005</v>
      </c>
      <c r="G48" s="53">
        <v>19368.7</v>
      </c>
      <c r="H48" s="41">
        <f t="shared" si="0"/>
        <v>15535.930000000004</v>
      </c>
      <c r="I48" s="14">
        <v>1492.91</v>
      </c>
      <c r="J48" s="13">
        <f t="shared" si="1"/>
        <v>17914.920000000002</v>
      </c>
      <c r="K48" s="13">
        <v>947.63</v>
      </c>
    </row>
    <row r="49" spans="1:11" ht="12.75">
      <c r="A49" s="17" t="s">
        <v>48</v>
      </c>
      <c r="B49" s="48">
        <v>9137.47</v>
      </c>
      <c r="C49" s="12">
        <f t="shared" si="2"/>
        <v>2230.05</v>
      </c>
      <c r="D49" s="12">
        <v>0</v>
      </c>
      <c r="E49" s="25"/>
      <c r="F49" s="48">
        <f t="shared" si="3"/>
        <v>11367.52</v>
      </c>
      <c r="G49" s="53">
        <v>4070.47</v>
      </c>
      <c r="H49" s="41">
        <f t="shared" si="0"/>
        <v>7297.050000000001</v>
      </c>
      <c r="I49" s="14">
        <v>743.35</v>
      </c>
      <c r="J49" s="13">
        <f t="shared" si="1"/>
        <v>8920.2</v>
      </c>
      <c r="K49" s="13">
        <v>471.84</v>
      </c>
    </row>
    <row r="50" spans="1:11" ht="12.75">
      <c r="A50" s="17" t="s">
        <v>49</v>
      </c>
      <c r="B50" s="48">
        <v>63523.18</v>
      </c>
      <c r="C50" s="12">
        <f t="shared" si="2"/>
        <v>11437.5</v>
      </c>
      <c r="D50" s="12">
        <v>1148.74</v>
      </c>
      <c r="E50" s="24" t="s">
        <v>191</v>
      </c>
      <c r="F50" s="48">
        <f t="shared" si="3"/>
        <v>73811.93999999999</v>
      </c>
      <c r="G50" s="53">
        <v>20232.34</v>
      </c>
      <c r="H50" s="41">
        <f t="shared" si="0"/>
        <v>53579.59999999999</v>
      </c>
      <c r="I50" s="14">
        <v>3812.5</v>
      </c>
      <c r="J50" s="13">
        <f t="shared" si="1"/>
        <v>45750</v>
      </c>
      <c r="K50" s="13">
        <v>2430.04</v>
      </c>
    </row>
    <row r="51" spans="1:11" ht="12.75">
      <c r="A51" s="17" t="s">
        <v>50</v>
      </c>
      <c r="B51" s="48">
        <v>8570.73</v>
      </c>
      <c r="C51" s="12">
        <f t="shared" si="2"/>
        <v>927.69</v>
      </c>
      <c r="D51" s="12">
        <v>0</v>
      </c>
      <c r="E51" s="25"/>
      <c r="F51" s="48">
        <f t="shared" si="3"/>
        <v>9498.42</v>
      </c>
      <c r="G51" s="53">
        <v>1819.71</v>
      </c>
      <c r="H51" s="41">
        <f t="shared" si="0"/>
        <v>7678.71</v>
      </c>
      <c r="I51" s="14">
        <v>309.23</v>
      </c>
      <c r="J51" s="13">
        <f t="shared" si="1"/>
        <v>3710.76</v>
      </c>
      <c r="K51" s="13">
        <v>195.61</v>
      </c>
    </row>
    <row r="52" spans="1:11" ht="12.75">
      <c r="A52" s="17" t="s">
        <v>51</v>
      </c>
      <c r="B52" s="48">
        <v>-16650.64</v>
      </c>
      <c r="C52" s="12">
        <f t="shared" si="2"/>
        <v>11418</v>
      </c>
      <c r="D52" s="12">
        <v>937.26</v>
      </c>
      <c r="E52" s="24" t="s">
        <v>192</v>
      </c>
      <c r="F52" s="48">
        <f t="shared" si="3"/>
        <v>-6169.9</v>
      </c>
      <c r="G52" s="53">
        <v>32546.22</v>
      </c>
      <c r="H52" s="41">
        <f t="shared" si="0"/>
        <v>-38716.12</v>
      </c>
      <c r="I52" s="14">
        <v>3806</v>
      </c>
      <c r="J52" s="13">
        <f t="shared" si="1"/>
        <v>45672</v>
      </c>
      <c r="K52" s="13">
        <v>2394.02</v>
      </c>
    </row>
    <row r="53" spans="1:11" ht="12.75">
      <c r="A53" s="17" t="s">
        <v>52</v>
      </c>
      <c r="B53" s="48">
        <v>9823.74</v>
      </c>
      <c r="C53" s="12">
        <f t="shared" si="2"/>
        <v>7783.5</v>
      </c>
      <c r="D53" s="12">
        <v>567.66</v>
      </c>
      <c r="E53" s="24"/>
      <c r="F53" s="48">
        <f t="shared" si="3"/>
        <v>17039.579999999998</v>
      </c>
      <c r="G53" s="53">
        <v>45011.01</v>
      </c>
      <c r="H53" s="41">
        <f t="shared" si="0"/>
        <v>-27971.430000000004</v>
      </c>
      <c r="I53" s="14">
        <v>2594.5</v>
      </c>
      <c r="J53" s="13">
        <f t="shared" si="1"/>
        <v>31134</v>
      </c>
      <c r="K53" s="13">
        <v>1650.78</v>
      </c>
    </row>
    <row r="54" spans="1:11" ht="12.75">
      <c r="A54" s="17" t="s">
        <v>53</v>
      </c>
      <c r="B54" s="48">
        <v>42768.6</v>
      </c>
      <c r="C54" s="12">
        <f t="shared" si="2"/>
        <v>8714.16</v>
      </c>
      <c r="D54" s="12">
        <v>8724.98</v>
      </c>
      <c r="E54" s="24" t="s">
        <v>193</v>
      </c>
      <c r="F54" s="48">
        <f t="shared" si="3"/>
        <v>42757.78</v>
      </c>
      <c r="G54" s="53">
        <v>45917.09</v>
      </c>
      <c r="H54" s="41">
        <f t="shared" si="0"/>
        <v>-3159.3099999999977</v>
      </c>
      <c r="I54" s="14">
        <v>2904.72</v>
      </c>
      <c r="J54" s="13">
        <f t="shared" si="1"/>
        <v>34856.64</v>
      </c>
      <c r="K54" s="13">
        <v>1825.86</v>
      </c>
    </row>
    <row r="55" spans="1:11" ht="12.75">
      <c r="A55" s="17" t="s">
        <v>54</v>
      </c>
      <c r="B55" s="48">
        <v>19403.64</v>
      </c>
      <c r="C55" s="12">
        <f t="shared" si="2"/>
        <v>5751.6</v>
      </c>
      <c r="D55" s="12">
        <v>4987.27</v>
      </c>
      <c r="E55" s="24" t="s">
        <v>194</v>
      </c>
      <c r="F55" s="48">
        <f t="shared" si="3"/>
        <v>20167.969999999998</v>
      </c>
      <c r="G55" s="53">
        <v>69449.99</v>
      </c>
      <c r="H55" s="41">
        <f t="shared" si="0"/>
        <v>-49282.020000000004</v>
      </c>
      <c r="I55" s="14">
        <v>1917.2</v>
      </c>
      <c r="J55" s="13">
        <f t="shared" si="1"/>
        <v>23006.4</v>
      </c>
      <c r="K55" s="13">
        <v>1207.23</v>
      </c>
    </row>
    <row r="56" spans="1:11" ht="12.75">
      <c r="A56" s="19" t="s">
        <v>55</v>
      </c>
      <c r="B56" s="48">
        <v>26876.83</v>
      </c>
      <c r="C56" s="12">
        <f t="shared" si="2"/>
        <v>0</v>
      </c>
      <c r="D56" s="12">
        <v>0</v>
      </c>
      <c r="E56" s="27"/>
      <c r="F56" s="48">
        <f t="shared" si="3"/>
        <v>26876.83</v>
      </c>
      <c r="G56" s="53">
        <v>4213.1</v>
      </c>
      <c r="H56" s="41">
        <f t="shared" si="0"/>
        <v>22663.730000000003</v>
      </c>
      <c r="I56" s="14">
        <v>0</v>
      </c>
      <c r="J56" s="13">
        <f t="shared" si="1"/>
        <v>0</v>
      </c>
      <c r="K56" s="13">
        <v>1207.23</v>
      </c>
    </row>
    <row r="57" spans="1:11" ht="12.75">
      <c r="A57" s="17" t="s">
        <v>56</v>
      </c>
      <c r="B57" s="48">
        <v>17157.18</v>
      </c>
      <c r="C57" s="12">
        <f t="shared" si="2"/>
        <v>2317.77</v>
      </c>
      <c r="D57" s="12">
        <v>0</v>
      </c>
      <c r="E57" s="24"/>
      <c r="F57" s="48">
        <f t="shared" si="3"/>
        <v>19474.95</v>
      </c>
      <c r="G57" s="53">
        <v>2171.05</v>
      </c>
      <c r="H57" s="41">
        <f t="shared" si="0"/>
        <v>17303.9</v>
      </c>
      <c r="I57" s="14">
        <v>772.59</v>
      </c>
      <c r="J57" s="13">
        <f t="shared" si="1"/>
        <v>9271.08</v>
      </c>
      <c r="K57" s="13">
        <v>559.95</v>
      </c>
    </row>
    <row r="58" spans="1:11" ht="12.75">
      <c r="A58" s="17" t="s">
        <v>57</v>
      </c>
      <c r="B58" s="48">
        <v>61735.63</v>
      </c>
      <c r="C58" s="12">
        <f t="shared" si="2"/>
        <v>11025.06</v>
      </c>
      <c r="D58" s="12">
        <v>1641.39</v>
      </c>
      <c r="E58" s="27" t="s">
        <v>195</v>
      </c>
      <c r="F58" s="48">
        <f t="shared" si="3"/>
        <v>71119.3</v>
      </c>
      <c r="G58" s="53">
        <v>29049.05</v>
      </c>
      <c r="H58" s="41">
        <f t="shared" si="0"/>
        <v>42070.25</v>
      </c>
      <c r="I58" s="14">
        <v>3675.02</v>
      </c>
      <c r="J58" s="13">
        <f t="shared" si="1"/>
        <v>44100.24</v>
      </c>
      <c r="K58" s="13">
        <v>2348.48</v>
      </c>
    </row>
    <row r="59" spans="1:11" ht="12.75">
      <c r="A59" s="17" t="s">
        <v>58</v>
      </c>
      <c r="B59" s="48">
        <v>3972.66</v>
      </c>
      <c r="C59" s="12">
        <f t="shared" si="2"/>
        <v>6171.719999999999</v>
      </c>
      <c r="D59" s="12">
        <v>826.6</v>
      </c>
      <c r="E59" s="24" t="s">
        <v>196</v>
      </c>
      <c r="F59" s="48">
        <f t="shared" si="3"/>
        <v>9317.779999999999</v>
      </c>
      <c r="G59" s="53">
        <v>14918.91</v>
      </c>
      <c r="H59" s="41">
        <f t="shared" si="0"/>
        <v>-5601.130000000001</v>
      </c>
      <c r="I59" s="14">
        <v>2057.24</v>
      </c>
      <c r="J59" s="13">
        <f t="shared" si="1"/>
        <v>24686.879999999997</v>
      </c>
      <c r="K59" s="13">
        <v>1301.88</v>
      </c>
    </row>
    <row r="60" spans="1:11" ht="12.75">
      <c r="A60" s="58" t="s">
        <v>59</v>
      </c>
      <c r="B60" s="48">
        <v>6308.83</v>
      </c>
      <c r="C60" s="12">
        <f t="shared" si="2"/>
        <v>8300.01</v>
      </c>
      <c r="D60" s="12">
        <v>3426.4</v>
      </c>
      <c r="E60" s="24" t="s">
        <v>197</v>
      </c>
      <c r="F60" s="48">
        <f t="shared" si="3"/>
        <v>11182.44</v>
      </c>
      <c r="G60" s="53">
        <v>53222.84</v>
      </c>
      <c r="H60" s="41">
        <f t="shared" si="0"/>
        <v>-42040.399999999994</v>
      </c>
      <c r="I60" s="14">
        <v>2766.67</v>
      </c>
      <c r="J60" s="13">
        <f t="shared" si="1"/>
        <v>33200.04</v>
      </c>
      <c r="K60" s="13">
        <v>1750.14</v>
      </c>
    </row>
    <row r="61" spans="1:11" ht="12.75">
      <c r="A61" s="17" t="s">
        <v>60</v>
      </c>
      <c r="B61" s="48">
        <v>763.4</v>
      </c>
      <c r="C61" s="12">
        <f t="shared" si="2"/>
        <v>590.13</v>
      </c>
      <c r="D61" s="12">
        <v>0</v>
      </c>
      <c r="E61" s="25"/>
      <c r="F61" s="48">
        <f t="shared" si="3"/>
        <v>1353.53</v>
      </c>
      <c r="G61" s="56"/>
      <c r="H61" s="41">
        <f t="shared" si="0"/>
        <v>1353.53</v>
      </c>
      <c r="I61" s="14">
        <v>196.71</v>
      </c>
      <c r="J61" s="13">
        <f t="shared" si="1"/>
        <v>2360.52</v>
      </c>
      <c r="K61" s="13">
        <v>124.43</v>
      </c>
    </row>
    <row r="62" spans="1:11" ht="12.75">
      <c r="A62" s="17" t="s">
        <v>61</v>
      </c>
      <c r="B62" s="48">
        <v>8559.67</v>
      </c>
      <c r="C62" s="12">
        <f t="shared" si="2"/>
        <v>926.49</v>
      </c>
      <c r="D62" s="12">
        <v>0</v>
      </c>
      <c r="E62" s="25"/>
      <c r="F62" s="48">
        <f t="shared" si="3"/>
        <v>9486.16</v>
      </c>
      <c r="G62" s="56"/>
      <c r="H62" s="41">
        <f t="shared" si="0"/>
        <v>9486.16</v>
      </c>
      <c r="I62" s="14">
        <v>308.83</v>
      </c>
      <c r="J62" s="13">
        <f t="shared" si="1"/>
        <v>3705.96</v>
      </c>
      <c r="K62" s="13">
        <v>195.36</v>
      </c>
    </row>
    <row r="63" spans="1:11" ht="12.75">
      <c r="A63" s="17" t="s">
        <v>62</v>
      </c>
      <c r="B63" s="48">
        <v>3236.38</v>
      </c>
      <c r="C63" s="12">
        <f t="shared" si="2"/>
        <v>926.49</v>
      </c>
      <c r="D63" s="12">
        <v>0</v>
      </c>
      <c r="E63" s="27"/>
      <c r="F63" s="48">
        <f t="shared" si="3"/>
        <v>4162.87</v>
      </c>
      <c r="G63" s="53">
        <v>1307.58</v>
      </c>
      <c r="H63" s="41">
        <f t="shared" si="0"/>
        <v>2855.29</v>
      </c>
      <c r="I63" s="14">
        <v>308.83</v>
      </c>
      <c r="J63" s="13">
        <f t="shared" si="1"/>
        <v>3705.96</v>
      </c>
      <c r="K63" s="13">
        <v>195.36</v>
      </c>
    </row>
    <row r="64" spans="1:11" ht="12.75">
      <c r="A64" s="19" t="s">
        <v>63</v>
      </c>
      <c r="B64" s="48">
        <v>4614.31</v>
      </c>
      <c r="C64" s="12">
        <f t="shared" si="2"/>
        <v>0</v>
      </c>
      <c r="D64" s="12">
        <v>0</v>
      </c>
      <c r="E64" s="25"/>
      <c r="F64" s="48">
        <f t="shared" si="3"/>
        <v>4614.31</v>
      </c>
      <c r="G64" s="53">
        <v>196.16</v>
      </c>
      <c r="H64" s="41">
        <f t="shared" si="0"/>
        <v>4418.150000000001</v>
      </c>
      <c r="I64" s="14"/>
      <c r="J64" s="13">
        <f t="shared" si="1"/>
        <v>0</v>
      </c>
      <c r="K64" s="13">
        <v>194.35</v>
      </c>
    </row>
    <row r="65" spans="1:11" ht="12.75">
      <c r="A65" s="17" t="s">
        <v>64</v>
      </c>
      <c r="B65" s="48">
        <v>9562.13</v>
      </c>
      <c r="C65" s="12">
        <f t="shared" si="2"/>
        <v>2466.93</v>
      </c>
      <c r="D65" s="12">
        <v>0</v>
      </c>
      <c r="E65" s="24"/>
      <c r="F65" s="48">
        <f t="shared" si="3"/>
        <v>12029.06</v>
      </c>
      <c r="G65" s="53">
        <v>1937.92</v>
      </c>
      <c r="H65" s="41">
        <f t="shared" si="0"/>
        <v>10091.14</v>
      </c>
      <c r="I65" s="14">
        <v>822.31</v>
      </c>
      <c r="J65" s="13">
        <f t="shared" si="1"/>
        <v>9867.72</v>
      </c>
      <c r="K65" s="13">
        <v>521.96</v>
      </c>
    </row>
    <row r="66" spans="1:11" ht="12.75">
      <c r="A66" s="20" t="s">
        <v>65</v>
      </c>
      <c r="B66" s="48">
        <v>-11738.37</v>
      </c>
      <c r="C66" s="12">
        <f t="shared" si="2"/>
        <v>6028.08</v>
      </c>
      <c r="D66" s="12">
        <v>567.66</v>
      </c>
      <c r="E66" s="24"/>
      <c r="F66" s="48">
        <f t="shared" si="3"/>
        <v>-6277.950000000001</v>
      </c>
      <c r="G66" s="53">
        <v>46681.73</v>
      </c>
      <c r="H66" s="41">
        <f t="shared" si="0"/>
        <v>-52959.68000000001</v>
      </c>
      <c r="I66" s="14">
        <v>2009.36</v>
      </c>
      <c r="J66" s="13">
        <f t="shared" si="1"/>
        <v>24112.32</v>
      </c>
      <c r="K66" s="13">
        <v>1273.86</v>
      </c>
    </row>
    <row r="67" spans="1:11" ht="12.75">
      <c r="A67" s="17" t="s">
        <v>66</v>
      </c>
      <c r="B67" s="48">
        <v>-65257.49</v>
      </c>
      <c r="C67" s="12">
        <f t="shared" si="2"/>
        <v>6321.36</v>
      </c>
      <c r="D67" s="12">
        <v>567.66</v>
      </c>
      <c r="E67" s="24"/>
      <c r="F67" s="48">
        <f t="shared" si="3"/>
        <v>-59503.79</v>
      </c>
      <c r="G67" s="53">
        <v>18763.95</v>
      </c>
      <c r="H67" s="41">
        <f t="shared" si="0"/>
        <v>-78267.74</v>
      </c>
      <c r="I67" s="14">
        <v>2107.12</v>
      </c>
      <c r="J67" s="13">
        <f t="shared" si="1"/>
        <v>25285.44</v>
      </c>
      <c r="K67" s="13">
        <v>1329.14</v>
      </c>
    </row>
    <row r="68" spans="1:11" ht="12.75">
      <c r="A68" s="17" t="s">
        <v>67</v>
      </c>
      <c r="B68" s="48">
        <v>115211.05</v>
      </c>
      <c r="C68" s="12">
        <f t="shared" si="2"/>
        <v>14296.439999999999</v>
      </c>
      <c r="D68" s="12">
        <v>567.66</v>
      </c>
      <c r="E68" s="24"/>
      <c r="F68" s="48">
        <f t="shared" si="3"/>
        <v>128939.83</v>
      </c>
      <c r="G68" s="53">
        <v>16962.76</v>
      </c>
      <c r="H68" s="41">
        <f t="shared" si="0"/>
        <v>111977.07</v>
      </c>
      <c r="I68" s="14">
        <v>4765.48</v>
      </c>
      <c r="J68" s="13">
        <f t="shared" si="1"/>
        <v>57185.759999999995</v>
      </c>
      <c r="K68" s="13">
        <v>2979.7</v>
      </c>
    </row>
    <row r="69" spans="1:11" ht="12.75">
      <c r="A69" s="17" t="s">
        <v>68</v>
      </c>
      <c r="B69" s="48">
        <v>6757.05</v>
      </c>
      <c r="C69" s="12">
        <f t="shared" si="2"/>
        <v>731.37</v>
      </c>
      <c r="D69" s="12">
        <v>0</v>
      </c>
      <c r="E69" s="25"/>
      <c r="F69" s="48">
        <f t="shared" si="3"/>
        <v>7488.42</v>
      </c>
      <c r="G69" s="53">
        <v>886.95</v>
      </c>
      <c r="H69" s="41">
        <f t="shared" si="0"/>
        <v>6601.47</v>
      </c>
      <c r="I69" s="14">
        <v>243.79</v>
      </c>
      <c r="J69" s="13">
        <f t="shared" si="1"/>
        <v>2925.48</v>
      </c>
      <c r="K69" s="13">
        <v>154.22</v>
      </c>
    </row>
    <row r="70" spans="1:11" ht="12.75">
      <c r="A70" s="17" t="s">
        <v>69</v>
      </c>
      <c r="B70" s="48">
        <v>3779.93</v>
      </c>
      <c r="C70" s="12">
        <f t="shared" si="2"/>
        <v>6336.539999999999</v>
      </c>
      <c r="D70" s="12">
        <v>567.66</v>
      </c>
      <c r="E70" s="24"/>
      <c r="F70" s="48">
        <f t="shared" si="3"/>
        <v>9548.81</v>
      </c>
      <c r="G70" s="53">
        <v>59453.74</v>
      </c>
      <c r="H70" s="41">
        <f t="shared" si="0"/>
        <v>-49904.93</v>
      </c>
      <c r="I70" s="14">
        <v>2112.18</v>
      </c>
      <c r="J70" s="13">
        <f t="shared" si="1"/>
        <v>25346.159999999996</v>
      </c>
      <c r="K70" s="13">
        <v>1364.07</v>
      </c>
    </row>
    <row r="71" spans="1:11" ht="12.75">
      <c r="A71" s="17"/>
      <c r="B71" s="48"/>
      <c r="C71" s="12">
        <f t="shared" si="2"/>
        <v>0</v>
      </c>
      <c r="D71" s="12"/>
      <c r="E71" s="25"/>
      <c r="F71" s="48">
        <f t="shared" si="3"/>
        <v>0</v>
      </c>
      <c r="G71" s="53"/>
      <c r="H71" s="41">
        <f aca="true" t="shared" si="4" ref="H71:H90">F71-G71</f>
        <v>0</v>
      </c>
      <c r="I71" s="14"/>
      <c r="J71" s="13">
        <f aca="true" t="shared" si="5" ref="J71:J90">12*I71</f>
        <v>0</v>
      </c>
      <c r="K71" s="13"/>
    </row>
    <row r="72" spans="1:11" ht="12.75">
      <c r="A72" s="21" t="s">
        <v>70</v>
      </c>
      <c r="B72" s="48">
        <v>138542.95</v>
      </c>
      <c r="C72" s="12">
        <f t="shared" si="2"/>
        <v>14730.150000000001</v>
      </c>
      <c r="D72" s="12">
        <v>26876.87</v>
      </c>
      <c r="E72" s="24" t="s">
        <v>198</v>
      </c>
      <c r="F72" s="48">
        <f t="shared" si="3"/>
        <v>126396.23000000001</v>
      </c>
      <c r="G72" s="53">
        <v>45804.14</v>
      </c>
      <c r="H72" s="41">
        <f t="shared" si="4"/>
        <v>80592.09000000001</v>
      </c>
      <c r="I72" s="14">
        <v>4910.05</v>
      </c>
      <c r="J72" s="13">
        <f t="shared" si="5"/>
        <v>58920.600000000006</v>
      </c>
      <c r="K72" s="13">
        <v>3227.1</v>
      </c>
    </row>
    <row r="73" spans="1:11" ht="12.75">
      <c r="A73" s="22" t="s">
        <v>71</v>
      </c>
      <c r="B73" s="48">
        <v>24317.66</v>
      </c>
      <c r="C73" s="12">
        <f aca="true" t="shared" si="6" ref="C73:C90">3*I73</f>
        <v>3559.0199999999995</v>
      </c>
      <c r="D73" s="60">
        <v>2663.76</v>
      </c>
      <c r="E73" s="24" t="s">
        <v>199</v>
      </c>
      <c r="F73" s="48">
        <f aca="true" t="shared" si="7" ref="F73:F90">B73+C73-D73</f>
        <v>25212.92</v>
      </c>
      <c r="G73" s="53">
        <v>2670.44</v>
      </c>
      <c r="H73" s="41">
        <f t="shared" si="4"/>
        <v>22542.48</v>
      </c>
      <c r="I73" s="14">
        <v>1186.34</v>
      </c>
      <c r="J73" s="13">
        <f t="shared" si="5"/>
        <v>14236.079999999998</v>
      </c>
      <c r="K73" s="13">
        <v>779.71</v>
      </c>
    </row>
    <row r="74" spans="1:11" ht="12.75">
      <c r="A74" s="22" t="s">
        <v>72</v>
      </c>
      <c r="B74" s="48">
        <v>22331.97</v>
      </c>
      <c r="C74" s="12">
        <f t="shared" si="6"/>
        <v>5594.91</v>
      </c>
      <c r="D74" s="60">
        <v>3315.55</v>
      </c>
      <c r="E74" s="24" t="s">
        <v>200</v>
      </c>
      <c r="F74" s="48">
        <f t="shared" si="7"/>
        <v>24611.33</v>
      </c>
      <c r="G74" s="59">
        <v>14178.85</v>
      </c>
      <c r="H74" s="41">
        <f t="shared" si="4"/>
        <v>10432.480000000001</v>
      </c>
      <c r="I74" s="14">
        <v>1864.97</v>
      </c>
      <c r="J74" s="13">
        <f t="shared" si="5"/>
        <v>22379.64</v>
      </c>
      <c r="K74" s="13">
        <v>1225.74</v>
      </c>
    </row>
    <row r="75" spans="1:11" ht="33.75">
      <c r="A75" s="62" t="s">
        <v>73</v>
      </c>
      <c r="B75" s="48">
        <v>337999.77</v>
      </c>
      <c r="C75" s="12">
        <f t="shared" si="6"/>
        <v>39748.47</v>
      </c>
      <c r="D75" s="12">
        <v>105389.13</v>
      </c>
      <c r="E75" s="24" t="s">
        <v>201</v>
      </c>
      <c r="F75" s="48">
        <f t="shared" si="7"/>
        <v>272359.11</v>
      </c>
      <c r="G75" s="53">
        <v>184174.33</v>
      </c>
      <c r="H75" s="41">
        <f t="shared" si="4"/>
        <v>88184.78</v>
      </c>
      <c r="I75" s="14">
        <v>13249.49</v>
      </c>
      <c r="J75" s="13">
        <f t="shared" si="5"/>
        <v>158993.88</v>
      </c>
      <c r="K75" s="13">
        <v>8708.15</v>
      </c>
    </row>
    <row r="76" spans="1:11" ht="12.75">
      <c r="A76" s="22" t="s">
        <v>4</v>
      </c>
      <c r="B76" s="48">
        <v>74881.7</v>
      </c>
      <c r="C76" s="12">
        <f t="shared" si="6"/>
        <v>9067.32</v>
      </c>
      <c r="D76" s="60">
        <v>14962.52</v>
      </c>
      <c r="E76" s="24" t="s">
        <v>202</v>
      </c>
      <c r="F76" s="48">
        <f t="shared" si="7"/>
        <v>68986.49999999999</v>
      </c>
      <c r="G76" s="53">
        <v>12174.11</v>
      </c>
      <c r="H76" s="41">
        <f t="shared" si="4"/>
        <v>56812.389999999985</v>
      </c>
      <c r="I76" s="14">
        <v>3022.44</v>
      </c>
      <c r="J76" s="13">
        <f t="shared" si="5"/>
        <v>36269.28</v>
      </c>
      <c r="K76" s="13">
        <v>3227.1</v>
      </c>
    </row>
    <row r="77" spans="1:11" ht="22.5">
      <c r="A77" s="22" t="s">
        <v>3</v>
      </c>
      <c r="B77" s="48">
        <v>92729.48</v>
      </c>
      <c r="C77" s="12">
        <f t="shared" si="6"/>
        <v>14511.119999999999</v>
      </c>
      <c r="D77" s="60">
        <v>36643.55</v>
      </c>
      <c r="E77" s="24" t="s">
        <v>203</v>
      </c>
      <c r="F77" s="48">
        <f t="shared" si="7"/>
        <v>70597.04999999999</v>
      </c>
      <c r="G77" s="53">
        <v>21836.51</v>
      </c>
      <c r="H77" s="41">
        <f t="shared" si="4"/>
        <v>48760.53999999999</v>
      </c>
      <c r="I77" s="14">
        <v>4837.04</v>
      </c>
      <c r="J77" s="13">
        <f t="shared" si="5"/>
        <v>58044.479999999996</v>
      </c>
      <c r="K77" s="13">
        <v>3179.11</v>
      </c>
    </row>
    <row r="78" spans="1:11" ht="12.75">
      <c r="A78" s="21" t="s">
        <v>74</v>
      </c>
      <c r="B78" s="48">
        <v>45124.96</v>
      </c>
      <c r="C78" s="12">
        <f t="shared" si="6"/>
        <v>8450.73</v>
      </c>
      <c r="D78" s="12">
        <v>1595.19</v>
      </c>
      <c r="E78" s="24" t="s">
        <v>177</v>
      </c>
      <c r="F78" s="48">
        <f t="shared" si="7"/>
        <v>51980.5</v>
      </c>
      <c r="G78" s="53">
        <v>14419.57</v>
      </c>
      <c r="H78" s="41">
        <f t="shared" si="4"/>
        <v>37560.93</v>
      </c>
      <c r="I78" s="14">
        <v>2816.91</v>
      </c>
      <c r="J78" s="13">
        <f t="shared" si="5"/>
        <v>33802.92</v>
      </c>
      <c r="K78" s="13">
        <v>1851.11</v>
      </c>
    </row>
    <row r="79" spans="1:11" ht="22.5">
      <c r="A79" s="21" t="s">
        <v>75</v>
      </c>
      <c r="B79" s="48">
        <v>55170.17</v>
      </c>
      <c r="C79" s="12">
        <f t="shared" si="6"/>
        <v>10741.2</v>
      </c>
      <c r="D79" s="12">
        <v>5675.06</v>
      </c>
      <c r="E79" s="24" t="s">
        <v>204</v>
      </c>
      <c r="F79" s="48">
        <f t="shared" si="7"/>
        <v>60236.31</v>
      </c>
      <c r="G79" s="53">
        <v>30181.41</v>
      </c>
      <c r="H79" s="41">
        <f t="shared" si="4"/>
        <v>30054.899999999998</v>
      </c>
      <c r="I79" s="14">
        <v>3580.4</v>
      </c>
      <c r="J79" s="13">
        <f t="shared" si="5"/>
        <v>42964.8</v>
      </c>
      <c r="K79" s="13">
        <v>2352.83</v>
      </c>
    </row>
    <row r="80" spans="1:11" ht="12.75">
      <c r="A80" s="21" t="s">
        <v>76</v>
      </c>
      <c r="B80" s="48">
        <v>90638.61</v>
      </c>
      <c r="C80" s="12">
        <f t="shared" si="6"/>
        <v>10397.22</v>
      </c>
      <c r="D80" s="12">
        <v>1388</v>
      </c>
      <c r="E80" s="27" t="s">
        <v>205</v>
      </c>
      <c r="F80" s="48">
        <f t="shared" si="7"/>
        <v>99647.83</v>
      </c>
      <c r="G80" s="53">
        <v>20104.41</v>
      </c>
      <c r="H80" s="41">
        <f t="shared" si="4"/>
        <v>79543.42</v>
      </c>
      <c r="I80" s="14">
        <v>3465.74</v>
      </c>
      <c r="J80" s="13">
        <f t="shared" si="5"/>
        <v>41588.88</v>
      </c>
      <c r="K80" s="13">
        <v>2277.48</v>
      </c>
    </row>
    <row r="81" spans="1:11" ht="12.75">
      <c r="A81" s="21" t="s">
        <v>77</v>
      </c>
      <c r="B81" s="48">
        <v>63720.08</v>
      </c>
      <c r="C81" s="12">
        <f t="shared" si="6"/>
        <v>8341.53</v>
      </c>
      <c r="D81" s="12">
        <v>759.19</v>
      </c>
      <c r="E81" s="27" t="s">
        <v>206</v>
      </c>
      <c r="F81" s="48">
        <f t="shared" si="7"/>
        <v>71302.42</v>
      </c>
      <c r="G81" s="53">
        <v>17568.87</v>
      </c>
      <c r="H81" s="41">
        <f t="shared" si="4"/>
        <v>53733.55</v>
      </c>
      <c r="I81" s="14">
        <v>2780.51</v>
      </c>
      <c r="J81" s="13">
        <f t="shared" si="5"/>
        <v>33366.12</v>
      </c>
      <c r="K81" s="13">
        <v>1827.19</v>
      </c>
    </row>
    <row r="82" spans="1:11" ht="12.75">
      <c r="A82" s="21" t="s">
        <v>78</v>
      </c>
      <c r="B82" s="48">
        <v>79708.19</v>
      </c>
      <c r="C82" s="12">
        <f t="shared" si="6"/>
        <v>8516.25</v>
      </c>
      <c r="D82" s="12">
        <v>567.66</v>
      </c>
      <c r="E82" s="24"/>
      <c r="F82" s="48">
        <f t="shared" si="7"/>
        <v>87656.78</v>
      </c>
      <c r="G82" s="53">
        <v>10491.26</v>
      </c>
      <c r="H82" s="41">
        <f t="shared" si="4"/>
        <v>77165.52</v>
      </c>
      <c r="I82" s="14">
        <v>2838.75</v>
      </c>
      <c r="J82" s="13">
        <f t="shared" si="5"/>
        <v>34065</v>
      </c>
      <c r="K82" s="13">
        <v>1865.46</v>
      </c>
    </row>
    <row r="83" spans="1:11" ht="22.5">
      <c r="A83" s="21" t="s">
        <v>79</v>
      </c>
      <c r="B83" s="48">
        <v>27109.6</v>
      </c>
      <c r="C83" s="12">
        <f t="shared" si="6"/>
        <v>8120.400000000001</v>
      </c>
      <c r="D83" s="12">
        <v>2953.39</v>
      </c>
      <c r="E83" s="24" t="s">
        <v>207</v>
      </c>
      <c r="F83" s="48">
        <f t="shared" si="7"/>
        <v>32276.61</v>
      </c>
      <c r="G83" s="53">
        <v>24695.26</v>
      </c>
      <c r="H83" s="41">
        <f t="shared" si="4"/>
        <v>7581.350000000002</v>
      </c>
      <c r="I83" s="14">
        <v>2706.8</v>
      </c>
      <c r="J83" s="13">
        <f t="shared" si="5"/>
        <v>32481.600000000002</v>
      </c>
      <c r="K83" s="13">
        <v>1778.75</v>
      </c>
    </row>
    <row r="84" spans="1:11" ht="12.75">
      <c r="A84" s="21" t="s">
        <v>2</v>
      </c>
      <c r="B84" s="48">
        <v>-73864.09</v>
      </c>
      <c r="C84" s="12">
        <f t="shared" si="6"/>
        <v>2696.9700000000003</v>
      </c>
      <c r="D84" s="12">
        <v>567.66</v>
      </c>
      <c r="E84" s="24"/>
      <c r="F84" s="48">
        <f t="shared" si="7"/>
        <v>-71734.78</v>
      </c>
      <c r="G84" s="53">
        <v>19022.92</v>
      </c>
      <c r="H84" s="41">
        <f t="shared" si="4"/>
        <v>-90757.7</v>
      </c>
      <c r="I84" s="14">
        <v>898.99</v>
      </c>
      <c r="J84" s="13">
        <f t="shared" si="5"/>
        <v>10787.880000000001</v>
      </c>
      <c r="K84" s="13">
        <v>474.4</v>
      </c>
    </row>
    <row r="85" spans="1:11" ht="12.75">
      <c r="A85" s="17"/>
      <c r="B85" s="48"/>
      <c r="C85" s="12">
        <f t="shared" si="6"/>
        <v>0</v>
      </c>
      <c r="D85" s="12"/>
      <c r="E85" s="25"/>
      <c r="F85" s="48">
        <f t="shared" si="7"/>
        <v>0</v>
      </c>
      <c r="G85" s="53"/>
      <c r="H85" s="41">
        <f t="shared" si="4"/>
        <v>0</v>
      </c>
      <c r="I85" s="14"/>
      <c r="J85" s="13">
        <f t="shared" si="5"/>
        <v>0</v>
      </c>
      <c r="K85" s="13"/>
    </row>
    <row r="86" spans="1:11" ht="12.75">
      <c r="A86" s="21" t="s">
        <v>80</v>
      </c>
      <c r="B86" s="48">
        <v>33382.86</v>
      </c>
      <c r="C86" s="12">
        <f t="shared" si="6"/>
        <v>14217.18</v>
      </c>
      <c r="D86" s="12">
        <v>5242.42</v>
      </c>
      <c r="E86" s="24" t="s">
        <v>208</v>
      </c>
      <c r="F86" s="48">
        <f t="shared" si="7"/>
        <v>42357.62</v>
      </c>
      <c r="G86" s="53">
        <v>74742.67</v>
      </c>
      <c r="H86" s="41">
        <f t="shared" si="4"/>
        <v>-32385.049999999996</v>
      </c>
      <c r="I86" s="14">
        <v>4739.06</v>
      </c>
      <c r="J86" s="13">
        <f t="shared" si="5"/>
        <v>56868.72</v>
      </c>
      <c r="K86" s="13">
        <v>3010.99</v>
      </c>
    </row>
    <row r="87" spans="1:11" ht="12.75">
      <c r="A87" s="17" t="s">
        <v>81</v>
      </c>
      <c r="B87" s="48">
        <v>10033.07</v>
      </c>
      <c r="C87" s="12">
        <f t="shared" si="6"/>
        <v>1357.5</v>
      </c>
      <c r="D87" s="12">
        <v>0</v>
      </c>
      <c r="E87" s="32"/>
      <c r="F87" s="48">
        <f t="shared" si="7"/>
        <v>11390.57</v>
      </c>
      <c r="G87" s="53">
        <v>1260.29</v>
      </c>
      <c r="H87" s="41">
        <f t="shared" si="4"/>
        <v>10130.279999999999</v>
      </c>
      <c r="I87" s="14">
        <v>452.5</v>
      </c>
      <c r="J87" s="13">
        <f t="shared" si="5"/>
        <v>5430</v>
      </c>
      <c r="K87" s="13">
        <v>249.78</v>
      </c>
    </row>
    <row r="88" spans="1:11" ht="12.75">
      <c r="A88" s="17" t="s">
        <v>82</v>
      </c>
      <c r="B88" s="48">
        <v>4692.38</v>
      </c>
      <c r="C88" s="12">
        <f t="shared" si="6"/>
        <v>506.93999999999994</v>
      </c>
      <c r="D88" s="12">
        <v>0</v>
      </c>
      <c r="E88" s="25"/>
      <c r="F88" s="48">
        <f t="shared" si="7"/>
        <v>5199.32</v>
      </c>
      <c r="G88" s="53">
        <v>2079.12</v>
      </c>
      <c r="H88" s="41">
        <f t="shared" si="4"/>
        <v>3120.2</v>
      </c>
      <c r="I88" s="14">
        <v>168.98</v>
      </c>
      <c r="J88" s="13">
        <f t="shared" si="5"/>
        <v>2027.7599999999998</v>
      </c>
      <c r="K88" s="13">
        <v>107.11</v>
      </c>
    </row>
    <row r="89" spans="1:11" ht="12.75">
      <c r="A89" s="17" t="s">
        <v>83</v>
      </c>
      <c r="B89" s="48">
        <v>-305.24</v>
      </c>
      <c r="C89" s="12">
        <f t="shared" si="6"/>
        <v>442.5</v>
      </c>
      <c r="D89" s="12">
        <v>0</v>
      </c>
      <c r="E89" s="24"/>
      <c r="F89" s="48">
        <f t="shared" si="7"/>
        <v>137.26</v>
      </c>
      <c r="G89" s="53">
        <v>347.16</v>
      </c>
      <c r="H89" s="41">
        <f t="shared" si="4"/>
        <v>-209.90000000000003</v>
      </c>
      <c r="I89" s="14">
        <v>147.5</v>
      </c>
      <c r="J89" s="13">
        <f t="shared" si="5"/>
        <v>1770</v>
      </c>
      <c r="K89" s="13">
        <v>93.5</v>
      </c>
    </row>
    <row r="90" spans="1:11" ht="12.75">
      <c r="A90" s="8" t="s">
        <v>84</v>
      </c>
      <c r="B90" s="48">
        <v>8994.04</v>
      </c>
      <c r="C90" s="12">
        <f t="shared" si="6"/>
        <v>1348.02</v>
      </c>
      <c r="D90" s="12">
        <v>0</v>
      </c>
      <c r="E90" s="24"/>
      <c r="F90" s="48">
        <f t="shared" si="7"/>
        <v>10342.060000000001</v>
      </c>
      <c r="G90" s="53">
        <v>3396.13</v>
      </c>
      <c r="H90" s="41">
        <f t="shared" si="4"/>
        <v>6945.930000000001</v>
      </c>
      <c r="I90" s="14">
        <v>449.34</v>
      </c>
      <c r="J90" s="13">
        <f t="shared" si="5"/>
        <v>5392.08</v>
      </c>
      <c r="K90" s="13">
        <v>284.84</v>
      </c>
    </row>
    <row r="91" spans="1:11" ht="13.5" thickBot="1">
      <c r="A91" s="33"/>
      <c r="B91" s="49"/>
      <c r="C91" s="34"/>
      <c r="D91" s="34"/>
      <c r="E91" s="35"/>
      <c r="F91" s="49"/>
      <c r="G91" s="54"/>
      <c r="H91" s="42"/>
      <c r="I91" s="15"/>
      <c r="J91" s="1"/>
      <c r="K91" s="1"/>
    </row>
    <row r="92" spans="1:11" ht="13.5" thickBot="1">
      <c r="A92" s="36" t="s">
        <v>85</v>
      </c>
      <c r="B92" s="50">
        <f aca="true" t="shared" si="8" ref="B92:K92">SUM(B6:B91)</f>
        <v>1534916.86</v>
      </c>
      <c r="C92" s="37">
        <f t="shared" si="8"/>
        <v>468392.52</v>
      </c>
      <c r="D92" s="37">
        <f t="shared" si="8"/>
        <v>330589.36</v>
      </c>
      <c r="E92" s="38"/>
      <c r="F92" s="50">
        <f t="shared" si="8"/>
        <v>1672720.0200000007</v>
      </c>
      <c r="G92" s="50">
        <f t="shared" si="8"/>
        <v>1557988.4399999997</v>
      </c>
      <c r="H92" s="44">
        <f t="shared" si="8"/>
        <v>114731.57999999987</v>
      </c>
      <c r="I92" s="16">
        <f t="shared" si="8"/>
        <v>156497.12</v>
      </c>
      <c r="J92" s="10">
        <f t="shared" si="8"/>
        <v>1877965.44</v>
      </c>
      <c r="K92" s="10">
        <f t="shared" si="8"/>
        <v>102429.13000000003</v>
      </c>
    </row>
    <row r="93" spans="6:8" ht="12.75">
      <c r="F93" s="39"/>
      <c r="G93" s="39"/>
      <c r="H93" s="39"/>
    </row>
    <row r="94" spans="7:8" ht="12.75">
      <c r="G94" s="43"/>
      <c r="H94" s="43"/>
    </row>
    <row r="95" spans="7:8" ht="12.75">
      <c r="G95" s="43"/>
      <c r="H95" s="43"/>
    </row>
    <row r="96" spans="6:8" ht="12.75">
      <c r="F96" s="39"/>
      <c r="G96" s="39"/>
      <c r="H96" s="39"/>
    </row>
    <row r="97" spans="1:8" ht="12.75">
      <c r="A97" s="7"/>
      <c r="F97" s="39"/>
      <c r="G97" s="39"/>
      <c r="H97" s="39"/>
    </row>
    <row r="98" spans="6:8" ht="12.75">
      <c r="F98" s="39"/>
      <c r="G98" s="39"/>
      <c r="H98" s="39"/>
    </row>
    <row r="99" spans="6:8" ht="12.75">
      <c r="F99" s="39"/>
      <c r="G99" s="39"/>
      <c r="H99" s="39"/>
    </row>
    <row r="101" spans="1:25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25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1:25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</row>
    <row r="106" spans="1:25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</row>
    <row r="107" spans="1:25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</row>
    <row r="108" spans="1:25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</row>
    <row r="109" spans="1:25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</row>
    <row r="110" spans="1:25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</row>
    <row r="111" spans="1:25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</row>
    <row r="112" spans="1:25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</row>
    <row r="113" spans="1:25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1:25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</row>
    <row r="115" spans="1:25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</row>
    <row r="116" spans="1:25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</row>
    <row r="117" spans="1:25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</row>
    <row r="118" spans="1:25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</row>
    <row r="119" spans="1:25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</row>
    <row r="120" spans="1:25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</row>
    <row r="121" spans="1:25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</row>
    <row r="122" spans="1:25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</row>
    <row r="123" spans="1:25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</row>
    <row r="124" spans="1:25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</row>
    <row r="125" spans="1:25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</row>
    <row r="126" spans="1:25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</row>
    <row r="127" spans="1:25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</row>
    <row r="128" spans="1:25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</row>
    <row r="129" spans="1:25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</row>
    <row r="130" spans="1:25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</row>
    <row r="131" spans="1:25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</row>
    <row r="132" spans="1:25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</row>
    <row r="133" spans="1:25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</row>
    <row r="134" spans="1:25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</row>
    <row r="135" spans="1:25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</row>
    <row r="136" spans="1:25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</row>
    <row r="137" spans="1:25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</row>
    <row r="138" spans="1:25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</row>
    <row r="139" spans="1:25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</row>
    <row r="140" spans="1:25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</row>
    <row r="141" spans="1:25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</row>
    <row r="142" spans="1:25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</row>
    <row r="143" spans="1:25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</row>
    <row r="144" spans="1:25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</row>
    <row r="145" spans="1:25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</row>
    <row r="146" spans="1:25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</row>
    <row r="147" spans="1:25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</row>
    <row r="148" spans="1:25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</row>
    <row r="149" spans="1:25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</row>
    <row r="150" spans="1:25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</row>
    <row r="151" spans="1:25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</row>
    <row r="152" spans="1:25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</row>
    <row r="153" spans="1:25" ht="12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</row>
    <row r="154" spans="1:25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</row>
    <row r="155" spans="1:25" ht="12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</row>
    <row r="156" spans="1:25" ht="12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</row>
    <row r="157" spans="1:25" ht="12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</row>
    <row r="158" spans="1:25" ht="12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</row>
    <row r="159" spans="1:25" ht="12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</row>
    <row r="160" spans="1:25" ht="12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</row>
    <row r="161" spans="1:25" ht="12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</row>
    <row r="162" spans="1:25" ht="12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</row>
    <row r="163" spans="1:25" ht="12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</row>
    <row r="164" spans="1:25" ht="12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</row>
    <row r="165" spans="1:25" ht="12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</row>
    <row r="166" spans="1:25" ht="12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</row>
    <row r="167" spans="1:25" ht="12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</row>
    <row r="168" spans="1:25" ht="12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</row>
    <row r="169" spans="1:25" ht="12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</row>
    <row r="170" spans="1:25" ht="12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</row>
    <row r="171" spans="1:25" ht="12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</row>
    <row r="172" spans="1:25" ht="12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</row>
    <row r="173" spans="1:25" ht="12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</row>
    <row r="174" spans="1:25" ht="12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</row>
    <row r="175" spans="1:25" ht="12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</row>
    <row r="176" spans="1:25" ht="12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</row>
    <row r="177" spans="1:25" ht="12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</row>
    <row r="178" spans="1:25" ht="12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</row>
    <row r="179" spans="1:25" ht="12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</row>
    <row r="180" spans="1:25" ht="12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</row>
    <row r="181" spans="1:25" ht="12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</row>
    <row r="182" spans="1:25" ht="12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</row>
    <row r="183" spans="1:25" ht="12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</row>
    <row r="184" spans="1:25" ht="12.7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</row>
    <row r="185" spans="1:25" ht="12.7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</row>
    <row r="186" spans="1:25" ht="12.7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</row>
    <row r="187" spans="1:25" ht="12.7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</row>
    <row r="188" spans="1:25" ht="12.7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</row>
    <row r="189" spans="1:25" ht="12.7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</row>
    <row r="190" spans="1:25" ht="12.7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</row>
    <row r="191" spans="1:25" ht="12.7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</row>
    <row r="192" spans="1:25" ht="12.7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</row>
    <row r="193" spans="1:25" ht="12.7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</row>
    <row r="194" spans="1:25" ht="12.7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</row>
    <row r="195" spans="1:25" ht="12.7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</row>
    <row r="196" spans="1:25" ht="12.7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</row>
    <row r="197" spans="1:25" ht="12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</row>
    <row r="198" spans="1:25" ht="12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</row>
    <row r="199" spans="1:25" ht="12.7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</row>
    <row r="200" spans="1:25" ht="12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</row>
    <row r="201" spans="1:25" ht="12.7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</row>
    <row r="202" spans="1:25" ht="12.7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</row>
    <row r="203" spans="1:25" ht="12.7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</row>
    <row r="204" spans="1:25" ht="12.7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</row>
    <row r="205" spans="1:25" ht="12.7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</row>
    <row r="206" spans="1:25" ht="12.7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</row>
    <row r="207" spans="1:25" ht="12.7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</row>
    <row r="208" spans="1:25" ht="12.7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</row>
    <row r="209" spans="1:25" ht="12.7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</row>
    <row r="210" spans="1:25" ht="12.7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</row>
    <row r="211" spans="1:25" ht="12.7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</row>
    <row r="212" spans="1:25" ht="12.7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</row>
    <row r="213" spans="1:25" ht="12.7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</row>
    <row r="214" spans="1:25" ht="12.7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</row>
    <row r="215" spans="1:25" ht="12.7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</row>
    <row r="216" spans="1:25" ht="12.7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</row>
    <row r="217" spans="1:25" ht="12.7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</row>
    <row r="218" spans="1:25" ht="12.7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</row>
    <row r="219" spans="1:25" ht="12.7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</row>
    <row r="220" spans="1:25" ht="12.7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</row>
    <row r="221" spans="1:25" ht="12.7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</row>
    <row r="222" spans="1:25" ht="12.7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</row>
    <row r="223" spans="1:25" ht="12.7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</row>
    <row r="224" spans="1:25" ht="12.7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</row>
    <row r="225" spans="1:25" ht="12.7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</row>
    <row r="226" spans="1:25" ht="12.7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</row>
    <row r="227" spans="1:25" ht="12.7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</row>
    <row r="228" spans="1:25" ht="12.7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</row>
    <row r="229" spans="1:25" ht="12.7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</row>
    <row r="230" spans="1:25" ht="12.7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</row>
    <row r="231" spans="1:25" ht="12.7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</row>
    <row r="232" spans="1:25" ht="12.7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</row>
    <row r="233" spans="1:25" ht="12.7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</row>
    <row r="234" spans="1:25" ht="12.7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</row>
    <row r="235" spans="1:25" ht="12.7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</row>
    <row r="236" spans="1:25" ht="12.7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</row>
    <row r="237" spans="1:25" ht="12.7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</row>
    <row r="238" spans="1:25" ht="12.7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</row>
    <row r="239" spans="1:25" ht="12.7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</row>
    <row r="240" spans="1:25" ht="12.7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</row>
    <row r="241" spans="1:25" ht="12.7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</row>
    <row r="242" spans="1:25" ht="12.7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</row>
    <row r="243" spans="1:25" ht="12.7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</row>
    <row r="244" spans="1:25" ht="12.7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</row>
    <row r="245" spans="1:25" ht="12.7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</row>
    <row r="246" spans="1:25" ht="12.7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</row>
    <row r="247" spans="1:25" ht="12.7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</row>
    <row r="248" spans="1:25" ht="12.7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</row>
    <row r="249" spans="1:25" ht="12.7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</row>
    <row r="250" spans="1:25" ht="12.7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</row>
    <row r="251" spans="1:25" ht="12.7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</row>
    <row r="252" spans="1:25" ht="12.7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</row>
    <row r="253" spans="1:25" ht="12.7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</row>
    <row r="254" spans="1:25" ht="12.7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</row>
    <row r="255" spans="1:25" ht="12.7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</row>
    <row r="256" spans="1:25" ht="12.7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</row>
    <row r="257" spans="1:25" ht="12.7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</row>
    <row r="258" spans="1:25" ht="12.7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</row>
    <row r="259" spans="1:25" ht="12.7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</row>
    <row r="260" spans="1:25" ht="12.7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</row>
    <row r="261" spans="1:25" ht="12.7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</row>
    <row r="262" spans="1:25" ht="12.7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</row>
    <row r="263" spans="1:25" ht="12.7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</row>
    <row r="264" spans="1:25" ht="12.7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</row>
    <row r="265" spans="1:25" ht="12.7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</row>
    <row r="266" spans="1:25" ht="12.7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</row>
    <row r="267" spans="1:25" ht="12.7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</row>
    <row r="268" spans="1:25" ht="12.7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</row>
    <row r="269" spans="1:25" ht="12.7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</row>
    <row r="270" spans="1:25" ht="12.7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</row>
    <row r="271" spans="1:25" ht="12.7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</row>
    <row r="272" spans="1:25" ht="12.7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</row>
    <row r="273" spans="1:25" ht="12.7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</row>
    <row r="274" spans="1:25" ht="12.7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</row>
    <row r="275" spans="1:25" ht="12.7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</row>
    <row r="276" spans="1:25" ht="12.7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</row>
    <row r="277" spans="1:25" ht="12.7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</row>
    <row r="278" spans="1:25" ht="12.7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</row>
    <row r="279" spans="1:25" ht="12.7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</row>
    <row r="280" spans="1:25" ht="12.7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</row>
    <row r="281" spans="1:25" ht="12.7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</row>
    <row r="282" spans="1:25" ht="12.7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</row>
    <row r="283" spans="1:25" ht="12.7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</row>
    <row r="284" spans="1:25" ht="12.7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</row>
    <row r="285" spans="1:25" ht="12.7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</row>
    <row r="286" spans="1:25" ht="12.7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</row>
    <row r="287" spans="1:25" ht="12.7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</row>
    <row r="288" spans="1:25" ht="12.7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</row>
    <row r="289" spans="1:25" ht="12.7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</row>
    <row r="290" spans="1:25" ht="12.7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</row>
    <row r="291" spans="1:25" ht="12.7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</row>
    <row r="292" spans="1:25" ht="12.7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</row>
    <row r="293" spans="1:25" ht="12.7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</row>
    <row r="294" spans="1:25" ht="12.7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</row>
    <row r="295" spans="1:25" ht="12.7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</row>
    <row r="296" spans="1:25" ht="12.7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</row>
    <row r="297" spans="1:25" ht="12.7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</row>
    <row r="298" spans="1:25" ht="12.7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</row>
    <row r="299" spans="1:25" ht="12.7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</row>
    <row r="300" spans="1:25" ht="12.7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</row>
    <row r="301" spans="1:25" ht="12.7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</row>
    <row r="302" spans="1:25" ht="12.7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</row>
    <row r="303" spans="1:25" ht="12.7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</row>
    <row r="304" spans="1:25" ht="12.7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</row>
    <row r="305" spans="1:25" ht="12.7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</row>
    <row r="306" spans="1:25" ht="12.7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</row>
    <row r="307" spans="1:25" ht="12.7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</row>
    <row r="308" spans="1:25" ht="12.7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</row>
    <row r="309" spans="1:25" ht="12.7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</row>
    <row r="310" spans="1:25" ht="12.7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</row>
    <row r="311" spans="1:25" ht="12.7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</row>
    <row r="312" spans="1:25" ht="12.7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</row>
    <row r="313" spans="1:25" ht="12.7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</row>
    <row r="314" spans="1:25" ht="12.7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</row>
    <row r="315" spans="1:25" ht="12.7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</row>
    <row r="316" spans="1:25" ht="12.7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</row>
    <row r="317" spans="1:25" ht="12.7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</row>
    <row r="318" spans="1:25" ht="12.7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</row>
    <row r="319" spans="1:25" ht="12.7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</row>
    <row r="320" spans="1:25" ht="12.7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</row>
    <row r="321" spans="1:25" ht="12.7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</row>
    <row r="322" spans="1:25" ht="12.7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</row>
    <row r="323" spans="1:25" ht="12.7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</row>
    <row r="324" spans="1:25" ht="12.7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</row>
    <row r="325" spans="1:25" ht="12.7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</row>
    <row r="326" spans="1:25" ht="12.7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</row>
    <row r="327" spans="1:25" ht="12.7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</row>
    <row r="328" spans="1:25" ht="12.7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</row>
    <row r="329" spans="1:25" ht="12.7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</row>
    <row r="330" spans="1:25" ht="12.7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</row>
    <row r="331" spans="1:25" ht="12.7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</row>
    <row r="332" spans="1:25" ht="12.7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</row>
    <row r="333" spans="1:25" ht="12.7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</row>
    <row r="334" spans="1:25" ht="12.7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</row>
    <row r="335" spans="1:25" ht="12.7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</row>
    <row r="336" spans="1:25" ht="12.7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</row>
    <row r="337" spans="1:25" ht="12.7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</row>
    <row r="338" spans="1:25" ht="12.7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</row>
    <row r="339" spans="1:25" ht="12.7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</row>
    <row r="340" spans="1:25" ht="12.7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</row>
    <row r="341" spans="1:25" ht="12.7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</row>
    <row r="342" spans="1:25" ht="12.7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</row>
    <row r="343" spans="1:25" ht="12.7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</row>
    <row r="344" spans="1:25" ht="12.7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</row>
    <row r="345" spans="1:25" ht="12.7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</row>
    <row r="346" spans="1:25" ht="12.7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</row>
    <row r="347" spans="1:25" ht="12.7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</row>
    <row r="348" spans="1:25" ht="12.7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</row>
    <row r="349" spans="1:25" ht="12.7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</row>
    <row r="350" spans="1:25" ht="12.7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</row>
    <row r="351" spans="1:25" ht="12.7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</row>
    <row r="352" spans="1:25" ht="12.7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</row>
    <row r="353" spans="1:25" ht="12.7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</row>
    <row r="354" spans="1:25" ht="12.7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</row>
    <row r="355" spans="1:25" ht="12.7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</row>
    <row r="356" spans="1:25" ht="12.7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</row>
    <row r="357" spans="1:25" ht="12.7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</row>
    <row r="358" spans="1:25" ht="12.7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</row>
    <row r="359" spans="1:25" ht="12.7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</row>
    <row r="360" spans="1:25" ht="12.7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</row>
    <row r="361" spans="1:25" ht="12.7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</row>
    <row r="362" spans="1:25" ht="12.7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</row>
    <row r="363" spans="1:25" ht="12.7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</row>
    <row r="364" spans="1:25" ht="12.7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</row>
    <row r="365" spans="1:25" ht="12.7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</row>
    <row r="366" spans="1:25" ht="12.7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</row>
    <row r="367" spans="1:25" ht="12.7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</row>
    <row r="368" spans="1:25" ht="12.7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</row>
    <row r="369" spans="1:25" ht="12.7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</row>
    <row r="370" spans="1:25" ht="12.7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</row>
    <row r="371" spans="1:25" ht="12.7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</row>
    <row r="372" spans="1:25" ht="12.7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</row>
    <row r="373" spans="1:25" ht="12.7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</row>
    <row r="374" spans="1:25" ht="12.7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</row>
    <row r="375" spans="1:25" ht="12.7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</row>
    <row r="376" spans="1:25" ht="12.7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</row>
    <row r="377" spans="1:25" ht="12.7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</row>
    <row r="378" spans="1:25" ht="12.7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</row>
    <row r="379" spans="1:25" ht="12.7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</row>
    <row r="380" spans="1:25" ht="12.7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</row>
    <row r="381" spans="1:25" ht="12.7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</row>
    <row r="382" spans="1:25" ht="12.7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</row>
    <row r="383" spans="1:25" ht="12.7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</row>
    <row r="384" spans="1:25" ht="12.7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</row>
    <row r="385" spans="1:25" ht="12.7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</row>
    <row r="386" spans="1:25" ht="12.7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</row>
    <row r="387" spans="1:25" ht="12.7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</row>
    <row r="388" spans="1:25" ht="12.7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</row>
    <row r="389" spans="1:25" ht="12.7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</row>
    <row r="390" spans="1:25" ht="12.7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</row>
    <row r="391" spans="1:25" ht="12.7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</row>
    <row r="392" spans="1:25" ht="12.7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</row>
    <row r="393" spans="1:25" ht="12.7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</row>
    <row r="394" spans="1:25" ht="12.7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</row>
    <row r="395" spans="1:25" ht="12.7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</row>
    <row r="396" spans="1:25" ht="12.7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</row>
    <row r="397" spans="1:25" ht="12.7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</row>
    <row r="398" spans="1:25" ht="12.7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</row>
    <row r="399" spans="1:25" ht="12.7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</row>
    <row r="400" spans="1:25" ht="12.7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</row>
    <row r="401" spans="1:25" ht="12.7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</row>
    <row r="402" spans="1:25" ht="12.7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</row>
    <row r="403" spans="1:25" ht="12.7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</row>
    <row r="404" spans="1:25" ht="12.7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</row>
    <row r="405" spans="1:25" ht="12.7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</row>
    <row r="406" spans="1:25" ht="12.7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</row>
    <row r="407" spans="1:25" ht="12.7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</row>
    <row r="408" spans="1:25" ht="12.7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</row>
    <row r="409" spans="1:25" ht="12.7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</row>
    <row r="410" spans="1:25" ht="12.7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</row>
    <row r="411" spans="1:25" ht="12.7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</row>
    <row r="412" spans="1:25" ht="12.7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</row>
    <row r="413" spans="1:25" ht="12.7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</row>
    <row r="414" spans="1:25" ht="12.7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</row>
    <row r="415" spans="1:25" ht="12.7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</row>
    <row r="416" spans="1:25" ht="12.7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</row>
    <row r="417" spans="1:25" ht="12.7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</row>
    <row r="418" spans="1:25" ht="12.7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</row>
    <row r="419" spans="1:25" ht="12.7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</row>
    <row r="420" spans="1:25" ht="12.7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</row>
    <row r="421" spans="1:25" ht="12.7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</row>
    <row r="422" spans="1:25" ht="12.7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</row>
    <row r="423" spans="1:25" ht="12.7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</row>
    <row r="424" spans="1:25" ht="12.7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</row>
    <row r="425" spans="1:25" ht="12.7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</row>
    <row r="426" spans="1:25" ht="12.7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</row>
    <row r="427" spans="1:25" ht="12.7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</row>
    <row r="428" spans="1:25" ht="12.7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</row>
    <row r="429" spans="1:25" ht="12.7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</row>
    <row r="430" spans="1:25" ht="12.7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</row>
    <row r="431" spans="1:25" ht="12.7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</row>
    <row r="432" spans="1:25" ht="12.7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</row>
    <row r="433" spans="1:25" ht="12.7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</row>
    <row r="434" spans="1:25" ht="12.7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</row>
    <row r="435" spans="1:25" ht="12.7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</row>
    <row r="436" spans="1:25" ht="12.7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</row>
    <row r="437" spans="1:25" ht="12.7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</row>
    <row r="438" spans="1:25" ht="12.7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</row>
    <row r="439" spans="1:25" ht="12.7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</row>
    <row r="440" spans="1:25" ht="12.7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</row>
    <row r="441" spans="1:25" ht="12.7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</row>
    <row r="442" spans="1:25" ht="12.7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</row>
    <row r="443" spans="1:25" ht="12.7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</row>
    <row r="444" spans="1:25" ht="12.7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</row>
    <row r="445" spans="1:25" ht="12.7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</row>
    <row r="446" spans="1:25" ht="12.7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</row>
    <row r="447" spans="1:25" ht="12.7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</row>
    <row r="448" spans="1:25" ht="12.7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</row>
    <row r="449" spans="1:25" ht="12.7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</row>
    <row r="450" spans="1:25" ht="12.7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</row>
    <row r="451" spans="1:25" ht="12.7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</row>
    <row r="452" spans="1:25" ht="12.7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</row>
    <row r="453" spans="1:25" ht="12.7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</row>
    <row r="454" spans="1:25" ht="12.7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</row>
    <row r="455" spans="1:25" ht="12.7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</row>
    <row r="456" spans="1:25" ht="12.7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</row>
    <row r="457" spans="1:25" ht="12.7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</row>
    <row r="458" spans="1:25" ht="12.7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</row>
    <row r="459" spans="1:25" ht="12.7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</row>
    <row r="460" spans="1:25" ht="12.7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</row>
    <row r="461" spans="1:25" ht="12.7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</row>
    <row r="462" spans="1:25" ht="12.7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</row>
    <row r="463" spans="1:25" ht="12.7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</row>
    <row r="464" spans="1:25" ht="12.7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</row>
    <row r="465" spans="1:25" ht="12.7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</row>
    <row r="466" spans="1:25" ht="12.7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</row>
    <row r="467" spans="1:25" ht="12.7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</row>
    <row r="468" spans="1:25" ht="12.7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</row>
    <row r="469" spans="1:25" ht="12.7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</row>
    <row r="470" spans="1:25" ht="12.7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</row>
    <row r="471" spans="1:25" ht="12.7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</row>
    <row r="472" spans="1:25" ht="12.7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</row>
    <row r="473" spans="1:25" ht="12.7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</row>
    <row r="474" spans="1:25" ht="12.7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</row>
    <row r="475" spans="1:25" ht="12.7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</row>
    <row r="476" spans="1:25" ht="12.7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</row>
    <row r="477" spans="1:25" ht="12.7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</row>
    <row r="478" spans="1:25" ht="12.7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</row>
    <row r="479" spans="1:25" ht="12.7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</row>
    <row r="480" spans="1:25" ht="12.7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</row>
    <row r="481" spans="1:25" ht="12.7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</row>
    <row r="482" spans="1:25" ht="12.7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</row>
    <row r="483" spans="1:25" ht="12.7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</row>
    <row r="484" spans="1:25" ht="12.7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</row>
    <row r="485" spans="1:25" ht="12.7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</row>
    <row r="486" spans="1:25" ht="12.7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</row>
    <row r="487" spans="1:25" ht="12.7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</row>
    <row r="488" spans="1:25" ht="12.7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</row>
    <row r="489" spans="1:25" ht="12.7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</row>
    <row r="490" spans="1:25" ht="12.7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</row>
    <row r="491" spans="1:25" ht="12.7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</row>
    <row r="492" spans="1:25" ht="12.7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</row>
    <row r="493" spans="1:25" ht="12.7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</row>
    <row r="494" spans="1:25" ht="12.7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</row>
    <row r="495" spans="1:25" ht="12.7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</row>
    <row r="496" spans="1:25" ht="12.7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</row>
    <row r="497" spans="1:25" ht="12.7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</row>
    <row r="498" spans="1:25" ht="12.7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</row>
    <row r="499" spans="1:25" ht="12.7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</row>
    <row r="500" spans="1:25" ht="12.7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</row>
    <row r="501" spans="1:25" ht="12.7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</row>
    <row r="502" spans="1:25" ht="12.7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</row>
    <row r="503" spans="1:25" ht="12.7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</row>
    <row r="504" spans="1:25" ht="12.7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</row>
    <row r="505" spans="1:25" ht="12.7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</row>
    <row r="506" spans="1:25" ht="12.7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</row>
    <row r="507" spans="1:25" ht="12.7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</row>
    <row r="508" spans="1:25" ht="12.7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</row>
    <row r="509" spans="1:25" ht="12.7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</row>
    <row r="510" spans="1:25" ht="12.7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</row>
    <row r="511" spans="1:25" ht="12.7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</row>
    <row r="512" spans="1:25" ht="12.7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</row>
    <row r="513" spans="1:25" ht="12.7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</row>
    <row r="514" spans="1:25" ht="12.7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</row>
    <row r="515" spans="1:25" ht="12.7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</row>
    <row r="516" spans="1:25" ht="12.7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</row>
    <row r="517" spans="1:25" ht="12.7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</row>
    <row r="518" spans="1:25" ht="12.7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</row>
    <row r="519" spans="1:25" ht="12.7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</row>
    <row r="520" spans="1:25" ht="12.7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</row>
    <row r="521" spans="1:25" ht="12.7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</row>
    <row r="522" spans="1:25" ht="12.7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</row>
    <row r="523" spans="1:25" ht="12.7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</row>
    <row r="524" spans="1:25" ht="12.7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</row>
    <row r="525" spans="1:25" ht="12.7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</row>
    <row r="526" spans="1:25" ht="12.7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</row>
    <row r="527" spans="1:25" ht="12.7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</row>
    <row r="528" spans="1:25" ht="12.7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</row>
  </sheetData>
  <mergeCells count="13">
    <mergeCell ref="K4:K5"/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B66" sqref="B66"/>
    </sheetView>
  </sheetViews>
  <sheetFormatPr defaultColWidth="9.140625" defaultRowHeight="12.75"/>
  <cols>
    <col min="1" max="1" width="33.57421875" style="0" customWidth="1"/>
    <col min="2" max="4" width="12.7109375" style="0" customWidth="1"/>
    <col min="5" max="5" width="40.7109375" style="0" customWidth="1"/>
    <col min="6" max="6" width="12.7109375" style="0" customWidth="1"/>
    <col min="7" max="7" width="13.140625" style="0" customWidth="1"/>
    <col min="8" max="8" width="12.57421875" style="0" customWidth="1"/>
    <col min="9" max="9" width="15.7109375" style="0" customWidth="1"/>
    <col min="10" max="11" width="12.7109375" style="0" customWidth="1"/>
  </cols>
  <sheetData>
    <row r="1" spans="1:10" ht="15.75">
      <c r="A1" s="65" t="s">
        <v>93</v>
      </c>
      <c r="B1" s="65"/>
      <c r="C1" s="65"/>
      <c r="D1" s="65"/>
      <c r="E1" s="65"/>
      <c r="F1" s="65"/>
      <c r="G1" s="65"/>
      <c r="H1" s="65"/>
      <c r="I1" s="26"/>
      <c r="J1" s="26"/>
    </row>
    <row r="2" spans="1:10" ht="15.75">
      <c r="A2" s="65" t="s">
        <v>94</v>
      </c>
      <c r="B2" s="65"/>
      <c r="C2" s="65"/>
      <c r="D2" s="65"/>
      <c r="E2" s="65"/>
      <c r="F2" s="65"/>
      <c r="G2" s="65"/>
      <c r="H2" s="65"/>
      <c r="I2" s="26"/>
      <c r="J2" s="26"/>
    </row>
    <row r="3" spans="6:8" ht="13.5" thickBot="1">
      <c r="F3" s="39"/>
      <c r="G3" s="39"/>
      <c r="H3" s="39"/>
    </row>
    <row r="4" spans="1:10" ht="36" customHeight="1">
      <c r="A4" s="66" t="s">
        <v>0</v>
      </c>
      <c r="B4" s="70" t="s">
        <v>1</v>
      </c>
      <c r="C4" s="70" t="s">
        <v>161</v>
      </c>
      <c r="D4" s="72" t="s">
        <v>162</v>
      </c>
      <c r="E4" s="80" t="s">
        <v>88</v>
      </c>
      <c r="F4" s="68" t="s">
        <v>163</v>
      </c>
      <c r="G4" s="76" t="s">
        <v>164</v>
      </c>
      <c r="H4" s="78" t="s">
        <v>160</v>
      </c>
      <c r="I4" s="63" t="s">
        <v>86</v>
      </c>
      <c r="J4" s="64" t="s">
        <v>87</v>
      </c>
    </row>
    <row r="5" spans="1:10" ht="36" customHeight="1" thickBot="1">
      <c r="A5" s="67"/>
      <c r="B5" s="71"/>
      <c r="C5" s="71"/>
      <c r="D5" s="73"/>
      <c r="E5" s="81"/>
      <c r="F5" s="69"/>
      <c r="G5" s="77"/>
      <c r="H5" s="79"/>
      <c r="I5" s="63"/>
      <c r="J5" s="64"/>
    </row>
    <row r="6" spans="1:10" ht="12.75">
      <c r="A6" s="2" t="s">
        <v>5</v>
      </c>
      <c r="B6" s="3">
        <v>0</v>
      </c>
      <c r="C6" s="28">
        <v>0</v>
      </c>
      <c r="D6" s="28">
        <v>0</v>
      </c>
      <c r="E6" s="29"/>
      <c r="F6" s="46"/>
      <c r="G6" s="52"/>
      <c r="H6" s="40">
        <f>F6-G6</f>
        <v>0</v>
      </c>
      <c r="I6" s="14">
        <v>0</v>
      </c>
      <c r="J6" s="13">
        <f>12*I6</f>
        <v>0</v>
      </c>
    </row>
    <row r="7" spans="1:10" ht="12.75">
      <c r="A7" s="17" t="s">
        <v>6</v>
      </c>
      <c r="B7" s="4"/>
      <c r="C7" s="12"/>
      <c r="D7" s="12"/>
      <c r="E7" s="23"/>
      <c r="F7" s="47"/>
      <c r="G7" s="53"/>
      <c r="H7" s="41">
        <f aca="true" t="shared" si="0" ref="H7:H70">F7-G7</f>
        <v>0</v>
      </c>
      <c r="I7" s="14">
        <v>0</v>
      </c>
      <c r="J7" s="13">
        <f aca="true" t="shared" si="1" ref="J7:J70">12*I7</f>
        <v>0</v>
      </c>
    </row>
    <row r="8" spans="1:10" ht="33.75">
      <c r="A8" s="17" t="s">
        <v>7</v>
      </c>
      <c r="B8" s="4">
        <v>17226.93</v>
      </c>
      <c r="C8" s="12">
        <f>I8*7+K8*5</f>
        <v>17492.58</v>
      </c>
      <c r="D8" s="12">
        <f>B8+C8-F8</f>
        <v>17924.800000000003</v>
      </c>
      <c r="E8" s="24" t="s">
        <v>153</v>
      </c>
      <c r="F8" s="48">
        <v>16794.71</v>
      </c>
      <c r="G8" s="53">
        <v>9984.68</v>
      </c>
      <c r="H8" s="41">
        <f t="shared" si="0"/>
        <v>6810.029999999999</v>
      </c>
      <c r="I8" s="14">
        <v>2498.94</v>
      </c>
      <c r="J8" s="13">
        <f t="shared" si="1"/>
        <v>29987.28</v>
      </c>
    </row>
    <row r="9" spans="1:10" ht="33.75">
      <c r="A9" s="17" t="s">
        <v>8</v>
      </c>
      <c r="B9" s="4">
        <v>16091.8</v>
      </c>
      <c r="C9" s="12">
        <f aca="true" t="shared" si="2" ref="C9:C72">I9*7+K9*5</f>
        <v>13976.199999999999</v>
      </c>
      <c r="D9" s="12">
        <f aca="true" t="shared" si="3" ref="D9:D72">B9+C9-F9</f>
        <v>37346.62</v>
      </c>
      <c r="E9" s="24" t="s">
        <v>97</v>
      </c>
      <c r="F9" s="48">
        <v>-7278.62</v>
      </c>
      <c r="G9" s="53">
        <v>13361.15</v>
      </c>
      <c r="H9" s="41">
        <f t="shared" si="0"/>
        <v>-20639.77</v>
      </c>
      <c r="I9" s="14">
        <v>1996.6</v>
      </c>
      <c r="J9" s="13">
        <f t="shared" si="1"/>
        <v>23959.199999999997</v>
      </c>
    </row>
    <row r="10" spans="1:10" ht="45">
      <c r="A10" s="17" t="s">
        <v>9</v>
      </c>
      <c r="B10" s="4">
        <v>24488.48</v>
      </c>
      <c r="C10" s="12">
        <f t="shared" si="2"/>
        <v>14118.65</v>
      </c>
      <c r="D10" s="12">
        <f t="shared" si="3"/>
        <v>123712.9</v>
      </c>
      <c r="E10" s="30" t="s">
        <v>154</v>
      </c>
      <c r="F10" s="48">
        <v>-85105.77</v>
      </c>
      <c r="G10" s="53">
        <v>53805.47</v>
      </c>
      <c r="H10" s="41">
        <f t="shared" si="0"/>
        <v>-138911.24</v>
      </c>
      <c r="I10" s="14">
        <v>2016.95</v>
      </c>
      <c r="J10" s="13">
        <f t="shared" si="1"/>
        <v>24203.4</v>
      </c>
    </row>
    <row r="11" spans="1:10" ht="45">
      <c r="A11" s="17" t="s">
        <v>10</v>
      </c>
      <c r="B11" s="4">
        <v>16292.04</v>
      </c>
      <c r="C11" s="12">
        <f t="shared" si="2"/>
        <v>14288.96</v>
      </c>
      <c r="D11" s="12">
        <f t="shared" si="3"/>
        <v>43767.89</v>
      </c>
      <c r="E11" s="24" t="s">
        <v>98</v>
      </c>
      <c r="F11" s="48">
        <v>-13186.89</v>
      </c>
      <c r="G11" s="53">
        <v>22290.91</v>
      </c>
      <c r="H11" s="41">
        <f t="shared" si="0"/>
        <v>-35477.8</v>
      </c>
      <c r="I11" s="14">
        <v>2041.28</v>
      </c>
      <c r="J11" s="13">
        <f t="shared" si="1"/>
        <v>24495.36</v>
      </c>
    </row>
    <row r="12" spans="1:10" ht="45">
      <c r="A12" s="17" t="s">
        <v>11</v>
      </c>
      <c r="B12" s="4">
        <v>29364.48</v>
      </c>
      <c r="C12" s="12">
        <f t="shared" si="2"/>
        <v>14674.449999999999</v>
      </c>
      <c r="D12" s="12">
        <f t="shared" si="3"/>
        <v>39156.63</v>
      </c>
      <c r="E12" s="24" t="s">
        <v>99</v>
      </c>
      <c r="F12" s="48">
        <v>4882.3</v>
      </c>
      <c r="G12" s="53">
        <v>11933.44</v>
      </c>
      <c r="H12" s="41">
        <f t="shared" si="0"/>
        <v>-7051.14</v>
      </c>
      <c r="I12" s="14">
        <v>2096.35</v>
      </c>
      <c r="J12" s="13">
        <f t="shared" si="1"/>
        <v>25156.199999999997</v>
      </c>
    </row>
    <row r="13" spans="1:10" ht="33.75">
      <c r="A13" s="17" t="s">
        <v>12</v>
      </c>
      <c r="B13" s="4">
        <v>18370.86</v>
      </c>
      <c r="C13" s="12">
        <f t="shared" si="2"/>
        <v>14372.75</v>
      </c>
      <c r="D13" s="12">
        <f t="shared" si="3"/>
        <v>52345.05</v>
      </c>
      <c r="E13" s="24" t="s">
        <v>100</v>
      </c>
      <c r="F13" s="48">
        <v>-19601.44</v>
      </c>
      <c r="G13" s="53">
        <v>18758.01</v>
      </c>
      <c r="H13" s="41">
        <f t="shared" si="0"/>
        <v>-38359.45</v>
      </c>
      <c r="I13" s="14">
        <v>2053.25</v>
      </c>
      <c r="J13" s="13">
        <f t="shared" si="1"/>
        <v>24639</v>
      </c>
    </row>
    <row r="14" spans="1:10" ht="12.75">
      <c r="A14" s="18" t="s">
        <v>13</v>
      </c>
      <c r="B14" s="4">
        <v>9949.44</v>
      </c>
      <c r="C14" s="12">
        <f t="shared" si="2"/>
        <v>22693.09</v>
      </c>
      <c r="D14" s="12">
        <f t="shared" si="3"/>
        <v>-8127.370000000003</v>
      </c>
      <c r="E14" s="27" t="s">
        <v>95</v>
      </c>
      <c r="F14" s="48">
        <v>40769.9</v>
      </c>
      <c r="G14" s="53">
        <v>16683</v>
      </c>
      <c r="H14" s="41">
        <f t="shared" si="0"/>
        <v>24086.9</v>
      </c>
      <c r="I14" s="14">
        <v>3241.87</v>
      </c>
      <c r="J14" s="13">
        <f t="shared" si="1"/>
        <v>38902.44</v>
      </c>
    </row>
    <row r="15" spans="1:10" ht="22.5">
      <c r="A15" s="17" t="s">
        <v>14</v>
      </c>
      <c r="B15" s="4">
        <v>10713.17</v>
      </c>
      <c r="C15" s="12">
        <f t="shared" si="2"/>
        <v>14037.59</v>
      </c>
      <c r="D15" s="12">
        <f t="shared" si="3"/>
        <v>11085.180000000002</v>
      </c>
      <c r="E15" s="24" t="s">
        <v>101</v>
      </c>
      <c r="F15" s="48">
        <v>13665.58</v>
      </c>
      <c r="G15" s="53">
        <v>10751.59</v>
      </c>
      <c r="H15" s="41">
        <f t="shared" si="0"/>
        <v>2913.99</v>
      </c>
      <c r="I15" s="14">
        <v>2005.37</v>
      </c>
      <c r="J15" s="13">
        <f t="shared" si="1"/>
        <v>24064.44</v>
      </c>
    </row>
    <row r="16" spans="1:10" ht="22.5">
      <c r="A16" s="17" t="s">
        <v>15</v>
      </c>
      <c r="B16" s="4">
        <v>53680.98</v>
      </c>
      <c r="C16" s="12">
        <f t="shared" si="2"/>
        <v>21469</v>
      </c>
      <c r="D16" s="12">
        <f t="shared" si="3"/>
        <v>-6765.359999999986</v>
      </c>
      <c r="E16" s="27" t="s">
        <v>102</v>
      </c>
      <c r="F16" s="48">
        <v>81915.34</v>
      </c>
      <c r="G16" s="53">
        <v>17631.99</v>
      </c>
      <c r="H16" s="41">
        <f t="shared" si="0"/>
        <v>64283.34999999999</v>
      </c>
      <c r="I16" s="14">
        <v>3067</v>
      </c>
      <c r="J16" s="13">
        <f t="shared" si="1"/>
        <v>36804</v>
      </c>
    </row>
    <row r="17" spans="1:10" ht="12.75">
      <c r="A17" s="17" t="s">
        <v>16</v>
      </c>
      <c r="B17" s="4">
        <v>1725.01</v>
      </c>
      <c r="C17" s="12">
        <f t="shared" si="2"/>
        <v>4828.389999999999</v>
      </c>
      <c r="D17" s="12">
        <f t="shared" si="3"/>
        <v>-2194.5599999999995</v>
      </c>
      <c r="E17" s="27" t="s">
        <v>159</v>
      </c>
      <c r="F17" s="48">
        <v>8747.96</v>
      </c>
      <c r="G17" s="53">
        <v>792.45</v>
      </c>
      <c r="H17" s="41">
        <f t="shared" si="0"/>
        <v>7955.509999999999</v>
      </c>
      <c r="I17" s="14">
        <v>689.77</v>
      </c>
      <c r="J17" s="13">
        <f t="shared" si="1"/>
        <v>8277.24</v>
      </c>
    </row>
    <row r="18" spans="1:10" ht="22.5">
      <c r="A18" s="17" t="s">
        <v>17</v>
      </c>
      <c r="B18" s="4">
        <v>4214.48</v>
      </c>
      <c r="C18" s="12">
        <f t="shared" si="2"/>
        <v>3290.77</v>
      </c>
      <c r="D18" s="12">
        <f t="shared" si="3"/>
        <v>6325.03</v>
      </c>
      <c r="E18" s="24" t="s">
        <v>103</v>
      </c>
      <c r="F18" s="48">
        <v>1180.22</v>
      </c>
      <c r="G18" s="53">
        <v>2033.82</v>
      </c>
      <c r="H18" s="41">
        <f t="shared" si="0"/>
        <v>-853.5999999999999</v>
      </c>
      <c r="I18" s="14">
        <v>470.11</v>
      </c>
      <c r="J18" s="13">
        <f t="shared" si="1"/>
        <v>5641.32</v>
      </c>
    </row>
    <row r="19" spans="1:10" ht="33.75">
      <c r="A19" s="17" t="s">
        <v>18</v>
      </c>
      <c r="B19" s="4">
        <v>-21012.99</v>
      </c>
      <c r="C19" s="12">
        <f t="shared" si="2"/>
        <v>14135.38</v>
      </c>
      <c r="D19" s="12">
        <f t="shared" si="3"/>
        <v>6387.4299999999985</v>
      </c>
      <c r="E19" s="24" t="s">
        <v>104</v>
      </c>
      <c r="F19" s="48">
        <v>-13265.04</v>
      </c>
      <c r="G19" s="53">
        <v>17412.89</v>
      </c>
      <c r="H19" s="41">
        <f t="shared" si="0"/>
        <v>-30677.93</v>
      </c>
      <c r="I19" s="14">
        <v>2019.34</v>
      </c>
      <c r="J19" s="13">
        <f t="shared" si="1"/>
        <v>24232.079999999998</v>
      </c>
    </row>
    <row r="20" spans="1:10" ht="22.5">
      <c r="A20" s="17" t="s">
        <v>19</v>
      </c>
      <c r="B20" s="4">
        <v>9053.05</v>
      </c>
      <c r="C20" s="12">
        <f t="shared" si="2"/>
        <v>8359.470000000001</v>
      </c>
      <c r="D20" s="12">
        <f t="shared" si="3"/>
        <v>17803.4</v>
      </c>
      <c r="E20" s="24" t="s">
        <v>155</v>
      </c>
      <c r="F20" s="48">
        <v>-390.88</v>
      </c>
      <c r="G20" s="53">
        <v>10274.97</v>
      </c>
      <c r="H20" s="41">
        <f t="shared" si="0"/>
        <v>-10665.849999999999</v>
      </c>
      <c r="I20" s="14">
        <v>1194.21</v>
      </c>
      <c r="J20" s="13">
        <f t="shared" si="1"/>
        <v>14330.52</v>
      </c>
    </row>
    <row r="21" spans="1:10" ht="22.5">
      <c r="A21" s="17" t="s">
        <v>20</v>
      </c>
      <c r="B21" s="4">
        <v>-5552.82</v>
      </c>
      <c r="C21" s="12">
        <f t="shared" si="2"/>
        <v>7063.490000000001</v>
      </c>
      <c r="D21" s="12">
        <f t="shared" si="3"/>
        <v>20772.72</v>
      </c>
      <c r="E21" s="24" t="s">
        <v>105</v>
      </c>
      <c r="F21" s="48">
        <v>-19262.05</v>
      </c>
      <c r="G21" s="53">
        <v>22362.98</v>
      </c>
      <c r="H21" s="41">
        <f t="shared" si="0"/>
        <v>-41625.03</v>
      </c>
      <c r="I21" s="14">
        <v>1009.07</v>
      </c>
      <c r="J21" s="13">
        <f t="shared" si="1"/>
        <v>12108.84</v>
      </c>
    </row>
    <row r="22" spans="1:10" ht="33.75">
      <c r="A22" s="17" t="s">
        <v>21</v>
      </c>
      <c r="B22" s="4">
        <v>9859.81</v>
      </c>
      <c r="C22" s="12">
        <f t="shared" si="2"/>
        <v>7451.5</v>
      </c>
      <c r="D22" s="12">
        <f t="shared" si="3"/>
        <v>40894.22</v>
      </c>
      <c r="E22" s="24" t="s">
        <v>106</v>
      </c>
      <c r="F22" s="48">
        <v>-23582.91</v>
      </c>
      <c r="G22" s="53">
        <v>43081</v>
      </c>
      <c r="H22" s="41">
        <f t="shared" si="0"/>
        <v>-66663.91</v>
      </c>
      <c r="I22" s="14">
        <v>1064.5</v>
      </c>
      <c r="J22" s="13">
        <f t="shared" si="1"/>
        <v>12774</v>
      </c>
    </row>
    <row r="23" spans="1:10" ht="33.75">
      <c r="A23" s="17" t="s">
        <v>22</v>
      </c>
      <c r="B23" s="4">
        <v>-2025.18</v>
      </c>
      <c r="C23" s="12">
        <f t="shared" si="2"/>
        <v>13897.800000000001</v>
      </c>
      <c r="D23" s="12">
        <f t="shared" si="3"/>
        <v>-1217.1099999999988</v>
      </c>
      <c r="E23" s="24" t="s">
        <v>107</v>
      </c>
      <c r="F23" s="48">
        <v>13089.73</v>
      </c>
      <c r="G23" s="53">
        <v>15023.79</v>
      </c>
      <c r="H23" s="41">
        <f t="shared" si="0"/>
        <v>-1934.0600000000013</v>
      </c>
      <c r="I23" s="14">
        <v>1985.4</v>
      </c>
      <c r="J23" s="13">
        <f t="shared" si="1"/>
        <v>23824.800000000003</v>
      </c>
    </row>
    <row r="24" spans="1:10" ht="12.75">
      <c r="A24" s="17" t="s">
        <v>23</v>
      </c>
      <c r="B24" s="4">
        <v>2324.67</v>
      </c>
      <c r="C24" s="12">
        <f t="shared" si="2"/>
        <v>739.76</v>
      </c>
      <c r="D24" s="12">
        <f t="shared" si="3"/>
        <v>43291.48</v>
      </c>
      <c r="E24" s="31" t="s">
        <v>90</v>
      </c>
      <c r="F24" s="48">
        <v>-40227.05</v>
      </c>
      <c r="G24" s="53">
        <v>230</v>
      </c>
      <c r="H24" s="41">
        <f t="shared" si="0"/>
        <v>-40457.05</v>
      </c>
      <c r="I24" s="14">
        <v>105.68</v>
      </c>
      <c r="J24" s="13">
        <f t="shared" si="1"/>
        <v>1268.16</v>
      </c>
    </row>
    <row r="25" spans="1:10" ht="56.25">
      <c r="A25" s="17" t="s">
        <v>24</v>
      </c>
      <c r="B25" s="4">
        <v>19193.94</v>
      </c>
      <c r="C25" s="12">
        <f t="shared" si="2"/>
        <v>14512.399999999998</v>
      </c>
      <c r="D25" s="12">
        <f t="shared" si="3"/>
        <v>48370.21</v>
      </c>
      <c r="E25" s="24" t="s">
        <v>108</v>
      </c>
      <c r="F25" s="48">
        <v>-14663.87</v>
      </c>
      <c r="G25" s="53">
        <v>45745.42</v>
      </c>
      <c r="H25" s="41">
        <f t="shared" si="0"/>
        <v>-60409.29</v>
      </c>
      <c r="I25" s="14">
        <v>2073.2</v>
      </c>
      <c r="J25" s="13">
        <f t="shared" si="1"/>
        <v>24878.399999999998</v>
      </c>
    </row>
    <row r="26" spans="1:10" ht="22.5">
      <c r="A26" s="17" t="s">
        <v>25</v>
      </c>
      <c r="B26" s="4">
        <v>17095.56</v>
      </c>
      <c r="C26" s="12">
        <f t="shared" si="2"/>
        <v>14397.949999999999</v>
      </c>
      <c r="D26" s="12">
        <f t="shared" si="3"/>
        <v>-542.239999999998</v>
      </c>
      <c r="E26" s="24" t="s">
        <v>109</v>
      </c>
      <c r="F26" s="48">
        <v>32035.75</v>
      </c>
      <c r="G26" s="53">
        <v>12678.46</v>
      </c>
      <c r="H26" s="41">
        <f t="shared" si="0"/>
        <v>19357.29</v>
      </c>
      <c r="I26" s="14">
        <v>2056.85</v>
      </c>
      <c r="J26" s="13">
        <f t="shared" si="1"/>
        <v>24682.199999999997</v>
      </c>
    </row>
    <row r="27" spans="1:10" ht="22.5">
      <c r="A27" s="17" t="s">
        <v>26</v>
      </c>
      <c r="B27" s="4">
        <v>-11109.77</v>
      </c>
      <c r="C27" s="12">
        <f t="shared" si="2"/>
        <v>4866.82</v>
      </c>
      <c r="D27" s="12">
        <f t="shared" si="3"/>
        <v>11247.919999999998</v>
      </c>
      <c r="E27" s="24" t="s">
        <v>110</v>
      </c>
      <c r="F27" s="48">
        <v>-17490.87</v>
      </c>
      <c r="G27" s="53">
        <v>12105.69</v>
      </c>
      <c r="H27" s="41">
        <f t="shared" si="0"/>
        <v>-29596.559999999998</v>
      </c>
      <c r="I27" s="14">
        <v>695.26</v>
      </c>
      <c r="J27" s="13">
        <f t="shared" si="1"/>
        <v>8343.119999999999</v>
      </c>
    </row>
    <row r="28" spans="1:10" ht="12.75">
      <c r="A28" s="17" t="s">
        <v>27</v>
      </c>
      <c r="B28" s="4">
        <v>8905.5</v>
      </c>
      <c r="C28" s="12">
        <f t="shared" si="2"/>
        <v>4702.04</v>
      </c>
      <c r="D28" s="12">
        <f t="shared" si="3"/>
        <v>7235.910000000001</v>
      </c>
      <c r="E28" s="24" t="s">
        <v>89</v>
      </c>
      <c r="F28" s="48">
        <v>6371.63</v>
      </c>
      <c r="G28" s="53">
        <v>1729.53</v>
      </c>
      <c r="H28" s="41">
        <f t="shared" si="0"/>
        <v>4642.1</v>
      </c>
      <c r="I28" s="14">
        <v>671.72</v>
      </c>
      <c r="J28" s="13">
        <f t="shared" si="1"/>
        <v>8060.64</v>
      </c>
    </row>
    <row r="29" spans="1:10" ht="22.5">
      <c r="A29" s="18" t="s">
        <v>28</v>
      </c>
      <c r="B29" s="4">
        <v>21549.31</v>
      </c>
      <c r="C29" s="12">
        <f t="shared" si="2"/>
        <v>15874.67</v>
      </c>
      <c r="D29" s="12">
        <f t="shared" si="3"/>
        <v>20427.890000000003</v>
      </c>
      <c r="E29" s="24" t="s">
        <v>112</v>
      </c>
      <c r="F29" s="48">
        <v>16996.09</v>
      </c>
      <c r="G29" s="53">
        <v>12649.97</v>
      </c>
      <c r="H29" s="41">
        <f t="shared" si="0"/>
        <v>4346.120000000001</v>
      </c>
      <c r="I29" s="14">
        <v>2267.81</v>
      </c>
      <c r="J29" s="13">
        <f t="shared" si="1"/>
        <v>27213.72</v>
      </c>
    </row>
    <row r="30" spans="1:10" ht="22.5">
      <c r="A30" s="18" t="s">
        <v>29</v>
      </c>
      <c r="B30" s="4">
        <v>15578.54</v>
      </c>
      <c r="C30" s="12">
        <f t="shared" si="2"/>
        <v>14568.119999999999</v>
      </c>
      <c r="D30" s="12">
        <f t="shared" si="3"/>
        <v>21921.7</v>
      </c>
      <c r="E30" s="24" t="s">
        <v>111</v>
      </c>
      <c r="F30" s="48">
        <v>8224.96</v>
      </c>
      <c r="G30" s="53">
        <v>8972.98</v>
      </c>
      <c r="H30" s="41">
        <f t="shared" si="0"/>
        <v>-748.0200000000004</v>
      </c>
      <c r="I30" s="14">
        <v>2081.16</v>
      </c>
      <c r="J30" s="13">
        <f t="shared" si="1"/>
        <v>24973.92</v>
      </c>
    </row>
    <row r="31" spans="1:10" ht="12.75">
      <c r="A31" s="17" t="s">
        <v>30</v>
      </c>
      <c r="B31" s="4"/>
      <c r="C31" s="12">
        <f t="shared" si="2"/>
        <v>0</v>
      </c>
      <c r="D31" s="12">
        <f t="shared" si="3"/>
        <v>0</v>
      </c>
      <c r="E31" s="25"/>
      <c r="F31" s="48"/>
      <c r="G31" s="56"/>
      <c r="H31" s="41">
        <f t="shared" si="0"/>
        <v>0</v>
      </c>
      <c r="I31" s="14"/>
      <c r="J31" s="13">
        <f t="shared" si="1"/>
        <v>0</v>
      </c>
    </row>
    <row r="32" spans="1:10" ht="22.5">
      <c r="A32" s="17" t="s">
        <v>31</v>
      </c>
      <c r="B32" s="4">
        <v>39522.22</v>
      </c>
      <c r="C32" s="12">
        <f t="shared" si="2"/>
        <v>24378.899999999998</v>
      </c>
      <c r="D32" s="12">
        <f t="shared" si="3"/>
        <v>-391.7700000000041</v>
      </c>
      <c r="E32" s="24" t="s">
        <v>113</v>
      </c>
      <c r="F32" s="48">
        <v>64292.89</v>
      </c>
      <c r="G32" s="53">
        <v>35630.98</v>
      </c>
      <c r="H32" s="41">
        <f t="shared" si="0"/>
        <v>28661.909999999996</v>
      </c>
      <c r="I32" s="14">
        <v>3482.7</v>
      </c>
      <c r="J32" s="13">
        <f t="shared" si="1"/>
        <v>41792.399999999994</v>
      </c>
    </row>
    <row r="33" spans="1:10" ht="33.75">
      <c r="A33" s="17" t="s">
        <v>32</v>
      </c>
      <c r="B33" s="4">
        <v>5165.88</v>
      </c>
      <c r="C33" s="12">
        <f t="shared" si="2"/>
        <v>11369.050000000001</v>
      </c>
      <c r="D33" s="12">
        <f t="shared" si="3"/>
        <v>23875.91</v>
      </c>
      <c r="E33" s="24" t="s">
        <v>114</v>
      </c>
      <c r="F33" s="48">
        <v>-7340.98</v>
      </c>
      <c r="G33" s="53">
        <v>11957.01</v>
      </c>
      <c r="H33" s="41">
        <f t="shared" si="0"/>
        <v>-19297.989999999998</v>
      </c>
      <c r="I33" s="14">
        <v>1624.15</v>
      </c>
      <c r="J33" s="13">
        <f t="shared" si="1"/>
        <v>19489.800000000003</v>
      </c>
    </row>
    <row r="34" spans="1:10" ht="22.5">
      <c r="A34" s="17" t="s">
        <v>33</v>
      </c>
      <c r="B34" s="4">
        <v>-1992.83</v>
      </c>
      <c r="C34" s="12">
        <f t="shared" si="2"/>
        <v>3612.91</v>
      </c>
      <c r="D34" s="12">
        <f t="shared" si="3"/>
        <v>17934.21</v>
      </c>
      <c r="E34" s="24" t="s">
        <v>156</v>
      </c>
      <c r="F34" s="48">
        <v>-16314.13</v>
      </c>
      <c r="G34" s="53">
        <v>4442.02</v>
      </c>
      <c r="H34" s="41">
        <f t="shared" si="0"/>
        <v>-20756.15</v>
      </c>
      <c r="I34" s="14">
        <v>516.13</v>
      </c>
      <c r="J34" s="13">
        <f t="shared" si="1"/>
        <v>6193.5599999999995</v>
      </c>
    </row>
    <row r="35" spans="1:10" ht="45">
      <c r="A35" s="17" t="s">
        <v>34</v>
      </c>
      <c r="B35" s="4">
        <v>7166.69</v>
      </c>
      <c r="C35" s="12">
        <f t="shared" si="2"/>
        <v>14207.970000000001</v>
      </c>
      <c r="D35" s="12">
        <f t="shared" si="3"/>
        <v>44683.67</v>
      </c>
      <c r="E35" s="24" t="s">
        <v>115</v>
      </c>
      <c r="F35" s="48">
        <v>-23309.01</v>
      </c>
      <c r="G35" s="53">
        <v>12274.65</v>
      </c>
      <c r="H35" s="41">
        <f t="shared" si="0"/>
        <v>-35583.659999999996</v>
      </c>
      <c r="I35" s="14">
        <v>2029.71</v>
      </c>
      <c r="J35" s="13">
        <f t="shared" si="1"/>
        <v>24356.52</v>
      </c>
    </row>
    <row r="36" spans="1:10" ht="22.5">
      <c r="A36" s="18" t="s">
        <v>35</v>
      </c>
      <c r="B36" s="4">
        <v>19289.27</v>
      </c>
      <c r="C36" s="12">
        <f t="shared" si="2"/>
        <v>22337.77</v>
      </c>
      <c r="D36" s="12">
        <f t="shared" si="3"/>
        <v>26436.24</v>
      </c>
      <c r="E36" s="24" t="s">
        <v>116</v>
      </c>
      <c r="F36" s="48">
        <v>15190.8</v>
      </c>
      <c r="G36" s="53">
        <v>15025.32</v>
      </c>
      <c r="H36" s="41">
        <f t="shared" si="0"/>
        <v>165.47999999999956</v>
      </c>
      <c r="I36" s="14">
        <v>3191.11</v>
      </c>
      <c r="J36" s="13">
        <f t="shared" si="1"/>
        <v>38293.32</v>
      </c>
    </row>
    <row r="37" spans="1:10" ht="45">
      <c r="A37" s="17" t="s">
        <v>36</v>
      </c>
      <c r="B37" s="4">
        <v>19470.47</v>
      </c>
      <c r="C37" s="12">
        <f t="shared" si="2"/>
        <v>14699.58</v>
      </c>
      <c r="D37" s="12">
        <f t="shared" si="3"/>
        <v>42385.48</v>
      </c>
      <c r="E37" s="24" t="s">
        <v>117</v>
      </c>
      <c r="F37" s="48">
        <v>-8215.43</v>
      </c>
      <c r="G37" s="53">
        <v>31488.55</v>
      </c>
      <c r="H37" s="41">
        <f t="shared" si="0"/>
        <v>-39703.979999999996</v>
      </c>
      <c r="I37" s="14">
        <v>2099.94</v>
      </c>
      <c r="J37" s="13">
        <f t="shared" si="1"/>
        <v>25199.28</v>
      </c>
    </row>
    <row r="38" spans="1:10" ht="12.75">
      <c r="A38" s="17" t="s">
        <v>37</v>
      </c>
      <c r="B38" s="4">
        <v>6429.67</v>
      </c>
      <c r="C38" s="12">
        <f>I38*2+K38*5</f>
        <v>732.56</v>
      </c>
      <c r="D38" s="12">
        <f t="shared" si="3"/>
        <v>-2989.9300000000003</v>
      </c>
      <c r="E38" s="25"/>
      <c r="F38" s="48">
        <v>10152.16</v>
      </c>
      <c r="G38" s="55"/>
      <c r="H38" s="41">
        <f t="shared" si="0"/>
        <v>10152.16</v>
      </c>
      <c r="I38" s="14">
        <v>366.28</v>
      </c>
      <c r="J38" s="13">
        <f t="shared" si="1"/>
        <v>4395.36</v>
      </c>
    </row>
    <row r="39" spans="1:10" ht="12.75">
      <c r="A39" s="17" t="s">
        <v>38</v>
      </c>
      <c r="B39" s="4">
        <v>-4278.11</v>
      </c>
      <c r="C39" s="12">
        <f t="shared" si="2"/>
        <v>1251.25</v>
      </c>
      <c r="D39" s="12">
        <f t="shared" si="3"/>
        <v>-1413.4599999999996</v>
      </c>
      <c r="E39" s="25"/>
      <c r="F39" s="48">
        <v>-1613.4</v>
      </c>
      <c r="G39" s="56"/>
      <c r="H39" s="41">
        <f t="shared" si="0"/>
        <v>-1613.4</v>
      </c>
      <c r="I39" s="14">
        <v>178.75</v>
      </c>
      <c r="J39" s="13">
        <f t="shared" si="1"/>
        <v>2145</v>
      </c>
    </row>
    <row r="40" spans="1:10" ht="45">
      <c r="A40" s="17" t="s">
        <v>39</v>
      </c>
      <c r="B40" s="4">
        <v>20089.49</v>
      </c>
      <c r="C40" s="12">
        <f t="shared" si="2"/>
        <v>14283.43</v>
      </c>
      <c r="D40" s="12">
        <f t="shared" si="3"/>
        <v>25789.51</v>
      </c>
      <c r="E40" s="24" t="s">
        <v>118</v>
      </c>
      <c r="F40" s="48">
        <v>8583.41</v>
      </c>
      <c r="G40" s="53">
        <v>19154.09</v>
      </c>
      <c r="H40" s="41">
        <f t="shared" si="0"/>
        <v>-10570.68</v>
      </c>
      <c r="I40" s="14">
        <v>2040.49</v>
      </c>
      <c r="J40" s="13">
        <f t="shared" si="1"/>
        <v>24485.88</v>
      </c>
    </row>
    <row r="41" spans="1:10" ht="12.75">
      <c r="A41" s="17" t="s">
        <v>40</v>
      </c>
      <c r="B41" s="4"/>
      <c r="C41" s="12">
        <f t="shared" si="2"/>
        <v>0</v>
      </c>
      <c r="D41" s="12">
        <f t="shared" si="3"/>
        <v>0</v>
      </c>
      <c r="E41" s="25"/>
      <c r="F41" s="48"/>
      <c r="G41" s="56"/>
      <c r="H41" s="41">
        <f t="shared" si="0"/>
        <v>0</v>
      </c>
      <c r="I41" s="14"/>
      <c r="J41" s="13">
        <f t="shared" si="1"/>
        <v>0</v>
      </c>
    </row>
    <row r="42" spans="1:10" ht="22.5">
      <c r="A42" s="17" t="s">
        <v>41</v>
      </c>
      <c r="B42" s="4">
        <v>17768.61</v>
      </c>
      <c r="C42" s="12">
        <f t="shared" si="2"/>
        <v>6881.98</v>
      </c>
      <c r="D42" s="12">
        <f t="shared" si="3"/>
        <v>15645.69</v>
      </c>
      <c r="E42" s="24" t="s">
        <v>119</v>
      </c>
      <c r="F42" s="48">
        <v>9004.9</v>
      </c>
      <c r="G42" s="53">
        <v>3727.46</v>
      </c>
      <c r="H42" s="41">
        <f t="shared" si="0"/>
        <v>5277.44</v>
      </c>
      <c r="I42" s="14">
        <v>983.14</v>
      </c>
      <c r="J42" s="13">
        <f t="shared" si="1"/>
        <v>11797.68</v>
      </c>
    </row>
    <row r="43" spans="1:10" ht="12.75">
      <c r="A43" s="17" t="s">
        <v>42</v>
      </c>
      <c r="B43" s="4">
        <v>6812.37</v>
      </c>
      <c r="C43" s="12">
        <f t="shared" si="2"/>
        <v>2691.08</v>
      </c>
      <c r="D43" s="12">
        <f t="shared" si="3"/>
        <v>2010.4800000000005</v>
      </c>
      <c r="E43" s="25" t="s">
        <v>120</v>
      </c>
      <c r="F43" s="48">
        <v>7492.97</v>
      </c>
      <c r="G43" s="53">
        <v>2391.83</v>
      </c>
      <c r="H43" s="41">
        <f t="shared" si="0"/>
        <v>5101.14</v>
      </c>
      <c r="I43" s="14">
        <v>384.44</v>
      </c>
      <c r="J43" s="13">
        <f t="shared" si="1"/>
        <v>4613.28</v>
      </c>
    </row>
    <row r="44" spans="1:10" ht="12.75">
      <c r="A44" s="17" t="s">
        <v>43</v>
      </c>
      <c r="B44" s="4"/>
      <c r="C44" s="12">
        <f t="shared" si="2"/>
        <v>0</v>
      </c>
      <c r="D44" s="12">
        <f t="shared" si="3"/>
        <v>0</v>
      </c>
      <c r="E44" s="25"/>
      <c r="F44" s="48"/>
      <c r="G44" s="53"/>
      <c r="H44" s="41">
        <f t="shared" si="0"/>
        <v>0</v>
      </c>
      <c r="I44" s="14"/>
      <c r="J44" s="13">
        <f t="shared" si="1"/>
        <v>0</v>
      </c>
    </row>
    <row r="45" spans="1:10" ht="12.75">
      <c r="A45" s="17" t="s">
        <v>44</v>
      </c>
      <c r="B45" s="4">
        <v>8835.72</v>
      </c>
      <c r="C45" s="12">
        <f t="shared" si="2"/>
        <v>3683.96</v>
      </c>
      <c r="D45" s="12">
        <f t="shared" si="3"/>
        <v>2692.720000000001</v>
      </c>
      <c r="E45" s="25" t="s">
        <v>121</v>
      </c>
      <c r="F45" s="48">
        <v>9826.96</v>
      </c>
      <c r="G45" s="53">
        <v>1664.09</v>
      </c>
      <c r="H45" s="41">
        <f t="shared" si="0"/>
        <v>8162.869999999999</v>
      </c>
      <c r="I45" s="14">
        <v>526.28</v>
      </c>
      <c r="J45" s="13">
        <f t="shared" si="1"/>
        <v>6315.36</v>
      </c>
    </row>
    <row r="46" spans="1:10" ht="33.75">
      <c r="A46" s="17" t="s">
        <v>45</v>
      </c>
      <c r="B46" s="4">
        <v>7519.77</v>
      </c>
      <c r="C46" s="12">
        <f t="shared" si="2"/>
        <v>14160.51</v>
      </c>
      <c r="D46" s="12">
        <f t="shared" si="3"/>
        <v>10803.179999999998</v>
      </c>
      <c r="E46" s="24" t="s">
        <v>122</v>
      </c>
      <c r="F46" s="48">
        <v>10877.1</v>
      </c>
      <c r="G46" s="53">
        <v>15745.77</v>
      </c>
      <c r="H46" s="41">
        <f t="shared" si="0"/>
        <v>-4868.67</v>
      </c>
      <c r="I46" s="14">
        <v>2022.93</v>
      </c>
      <c r="J46" s="13">
        <f t="shared" si="1"/>
        <v>24275.16</v>
      </c>
    </row>
    <row r="47" spans="1:10" ht="33.75">
      <c r="A47" s="18" t="s">
        <v>46</v>
      </c>
      <c r="B47" s="4">
        <v>52102.33</v>
      </c>
      <c r="C47" s="12">
        <f t="shared" si="2"/>
        <v>26649</v>
      </c>
      <c r="D47" s="12">
        <f t="shared" si="3"/>
        <v>37691.450000000004</v>
      </c>
      <c r="E47" s="24" t="s">
        <v>123</v>
      </c>
      <c r="F47" s="48">
        <v>41059.88</v>
      </c>
      <c r="G47" s="53">
        <v>10682.99</v>
      </c>
      <c r="H47" s="41">
        <f t="shared" si="0"/>
        <v>30376.89</v>
      </c>
      <c r="I47" s="14">
        <v>3807</v>
      </c>
      <c r="J47" s="13">
        <f t="shared" si="1"/>
        <v>45684</v>
      </c>
    </row>
    <row r="48" spans="1:10" ht="22.5">
      <c r="A48" s="17" t="s">
        <v>47</v>
      </c>
      <c r="B48" s="4">
        <v>22726.91</v>
      </c>
      <c r="C48" s="12">
        <f t="shared" si="2"/>
        <v>10450.37</v>
      </c>
      <c r="D48" s="12">
        <f t="shared" si="3"/>
        <v>1891.3899999999994</v>
      </c>
      <c r="E48" s="24" t="s">
        <v>124</v>
      </c>
      <c r="F48" s="48">
        <v>31285.89</v>
      </c>
      <c r="G48" s="53">
        <v>4827.69</v>
      </c>
      <c r="H48" s="41">
        <f t="shared" si="0"/>
        <v>26458.2</v>
      </c>
      <c r="I48" s="14">
        <v>1492.91</v>
      </c>
      <c r="J48" s="13">
        <f t="shared" si="1"/>
        <v>17914.920000000002</v>
      </c>
    </row>
    <row r="49" spans="1:10" ht="12.75">
      <c r="A49" s="17" t="s">
        <v>48</v>
      </c>
      <c r="B49" s="4">
        <v>13096.7</v>
      </c>
      <c r="C49" s="12">
        <f t="shared" si="2"/>
        <v>5203.45</v>
      </c>
      <c r="D49" s="12">
        <f t="shared" si="3"/>
        <v>9162.680000000002</v>
      </c>
      <c r="E49" s="25" t="s">
        <v>125</v>
      </c>
      <c r="F49" s="48">
        <v>9137.47</v>
      </c>
      <c r="G49" s="53">
        <v>2396.67</v>
      </c>
      <c r="H49" s="41">
        <f t="shared" si="0"/>
        <v>6740.799999999999</v>
      </c>
      <c r="I49" s="14">
        <v>743.35</v>
      </c>
      <c r="J49" s="13">
        <f t="shared" si="1"/>
        <v>8920.2</v>
      </c>
    </row>
    <row r="50" spans="1:10" ht="33.75">
      <c r="A50" s="17" t="s">
        <v>49</v>
      </c>
      <c r="B50" s="4">
        <v>33948.2</v>
      </c>
      <c r="C50" s="12">
        <f t="shared" si="2"/>
        <v>26687.5</v>
      </c>
      <c r="D50" s="12">
        <f t="shared" si="3"/>
        <v>-2887.480000000003</v>
      </c>
      <c r="E50" s="24" t="s">
        <v>126</v>
      </c>
      <c r="F50" s="48">
        <v>63523.18</v>
      </c>
      <c r="G50" s="53">
        <v>26110.12</v>
      </c>
      <c r="H50" s="41">
        <f t="shared" si="0"/>
        <v>37413.06</v>
      </c>
      <c r="I50" s="14">
        <v>3812.5</v>
      </c>
      <c r="J50" s="13">
        <f t="shared" si="1"/>
        <v>45750</v>
      </c>
    </row>
    <row r="51" spans="1:10" ht="12.75">
      <c r="A51" s="17" t="s">
        <v>50</v>
      </c>
      <c r="B51" s="4">
        <v>5428.1</v>
      </c>
      <c r="C51" s="12">
        <f t="shared" si="2"/>
        <v>2164.61</v>
      </c>
      <c r="D51" s="12">
        <f t="shared" si="3"/>
        <v>-978.0199999999986</v>
      </c>
      <c r="E51" s="25"/>
      <c r="F51" s="48">
        <v>8570.73</v>
      </c>
      <c r="G51" s="56"/>
      <c r="H51" s="41">
        <f t="shared" si="0"/>
        <v>8570.73</v>
      </c>
      <c r="I51" s="14">
        <v>309.23</v>
      </c>
      <c r="J51" s="13">
        <f t="shared" si="1"/>
        <v>3710.76</v>
      </c>
    </row>
    <row r="52" spans="1:10" ht="56.25">
      <c r="A52" s="17" t="s">
        <v>51</v>
      </c>
      <c r="B52" s="4">
        <v>59706.52</v>
      </c>
      <c r="C52" s="12">
        <f t="shared" si="2"/>
        <v>26642</v>
      </c>
      <c r="D52" s="12">
        <f t="shared" si="3"/>
        <v>102999.15999999999</v>
      </c>
      <c r="E52" s="24" t="s">
        <v>127</v>
      </c>
      <c r="F52" s="48">
        <v>-16650.64</v>
      </c>
      <c r="G52" s="53">
        <v>35584.85</v>
      </c>
      <c r="H52" s="41">
        <f t="shared" si="0"/>
        <v>-52235.49</v>
      </c>
      <c r="I52" s="14">
        <v>3806</v>
      </c>
      <c r="J52" s="13">
        <f t="shared" si="1"/>
        <v>45672</v>
      </c>
    </row>
    <row r="53" spans="1:10" ht="22.5">
      <c r="A53" s="17" t="s">
        <v>52</v>
      </c>
      <c r="B53" s="4">
        <v>2861.09</v>
      </c>
      <c r="C53" s="12">
        <f t="shared" si="2"/>
        <v>18161.5</v>
      </c>
      <c r="D53" s="12">
        <f t="shared" si="3"/>
        <v>11198.85</v>
      </c>
      <c r="E53" s="24" t="s">
        <v>128</v>
      </c>
      <c r="F53" s="48">
        <v>9823.74</v>
      </c>
      <c r="G53" s="53">
        <v>92608.19</v>
      </c>
      <c r="H53" s="41">
        <f t="shared" si="0"/>
        <v>-82784.45</v>
      </c>
      <c r="I53" s="14">
        <v>2594.5</v>
      </c>
      <c r="J53" s="13">
        <f t="shared" si="1"/>
        <v>31134</v>
      </c>
    </row>
    <row r="54" spans="1:10" ht="22.5">
      <c r="A54" s="17" t="s">
        <v>53</v>
      </c>
      <c r="B54" s="4">
        <v>38565.19</v>
      </c>
      <c r="C54" s="12">
        <f t="shared" si="2"/>
        <v>20333.039999999997</v>
      </c>
      <c r="D54" s="12">
        <f t="shared" si="3"/>
        <v>16129.629999999997</v>
      </c>
      <c r="E54" s="24" t="s">
        <v>129</v>
      </c>
      <c r="F54" s="48">
        <v>42768.6</v>
      </c>
      <c r="G54" s="53">
        <v>36580.95</v>
      </c>
      <c r="H54" s="41">
        <f t="shared" si="0"/>
        <v>6187.6500000000015</v>
      </c>
      <c r="I54" s="14">
        <v>2904.72</v>
      </c>
      <c r="J54" s="13">
        <f t="shared" si="1"/>
        <v>34856.64</v>
      </c>
    </row>
    <row r="55" spans="1:10" ht="33.75">
      <c r="A55" s="17" t="s">
        <v>54</v>
      </c>
      <c r="B55" s="4">
        <v>18792.19</v>
      </c>
      <c r="C55" s="12">
        <f t="shared" si="2"/>
        <v>13420.4</v>
      </c>
      <c r="D55" s="12">
        <f t="shared" si="3"/>
        <v>12808.949999999997</v>
      </c>
      <c r="E55" s="24" t="s">
        <v>130</v>
      </c>
      <c r="F55" s="48">
        <v>19403.64</v>
      </c>
      <c r="G55" s="53">
        <v>74061.73</v>
      </c>
      <c r="H55" s="41">
        <f t="shared" si="0"/>
        <v>-54658.09</v>
      </c>
      <c r="I55" s="14">
        <v>1917.2</v>
      </c>
      <c r="J55" s="13">
        <f t="shared" si="1"/>
        <v>23006.4</v>
      </c>
    </row>
    <row r="56" spans="1:10" ht="22.5">
      <c r="A56" s="17" t="s">
        <v>55</v>
      </c>
      <c r="B56" s="4">
        <v>28790.76</v>
      </c>
      <c r="C56" s="12">
        <f>I56*1+K56*5</f>
        <v>0</v>
      </c>
      <c r="D56" s="12">
        <f t="shared" si="3"/>
        <v>1913.9299999999967</v>
      </c>
      <c r="E56" s="27" t="s">
        <v>131</v>
      </c>
      <c r="F56" s="48">
        <v>26876.83</v>
      </c>
      <c r="G56" s="53">
        <v>2955.41</v>
      </c>
      <c r="H56" s="41">
        <f t="shared" si="0"/>
        <v>23921.420000000002</v>
      </c>
      <c r="I56" s="14">
        <v>0</v>
      </c>
      <c r="J56" s="13">
        <f t="shared" si="1"/>
        <v>0</v>
      </c>
    </row>
    <row r="57" spans="1:10" ht="12.75">
      <c r="A57" s="17" t="s">
        <v>56</v>
      </c>
      <c r="B57" s="4">
        <v>11783.57</v>
      </c>
      <c r="C57" s="12">
        <f t="shared" si="2"/>
        <v>5408.13</v>
      </c>
      <c r="D57" s="12">
        <f t="shared" si="3"/>
        <v>34.52000000000044</v>
      </c>
      <c r="E57" s="24" t="s">
        <v>91</v>
      </c>
      <c r="F57" s="48">
        <v>17157.18</v>
      </c>
      <c r="G57" s="53">
        <v>2362.43</v>
      </c>
      <c r="H57" s="41">
        <f t="shared" si="0"/>
        <v>14794.75</v>
      </c>
      <c r="I57" s="14">
        <v>772.59</v>
      </c>
      <c r="J57" s="13">
        <f t="shared" si="1"/>
        <v>9271.08</v>
      </c>
    </row>
    <row r="58" spans="1:10" ht="22.5">
      <c r="A58" s="17" t="s">
        <v>57</v>
      </c>
      <c r="B58" s="4">
        <v>30852.39</v>
      </c>
      <c r="C58" s="12">
        <f t="shared" si="2"/>
        <v>25725.14</v>
      </c>
      <c r="D58" s="12">
        <f t="shared" si="3"/>
        <v>-5158.0999999999985</v>
      </c>
      <c r="E58" s="27" t="s">
        <v>158</v>
      </c>
      <c r="F58" s="48">
        <v>61735.63</v>
      </c>
      <c r="G58" s="53">
        <v>20510.46</v>
      </c>
      <c r="H58" s="41">
        <f t="shared" si="0"/>
        <v>41225.17</v>
      </c>
      <c r="I58" s="14">
        <v>3675.02</v>
      </c>
      <c r="J58" s="13">
        <f t="shared" si="1"/>
        <v>44100.24</v>
      </c>
    </row>
    <row r="59" spans="1:10" ht="33.75">
      <c r="A59" s="17" t="s">
        <v>58</v>
      </c>
      <c r="B59" s="4">
        <v>5610.72</v>
      </c>
      <c r="C59" s="12">
        <f t="shared" si="2"/>
        <v>14400.679999999998</v>
      </c>
      <c r="D59" s="12">
        <f t="shared" si="3"/>
        <v>16038.739999999998</v>
      </c>
      <c r="E59" s="24" t="s">
        <v>132</v>
      </c>
      <c r="F59" s="48">
        <v>3972.66</v>
      </c>
      <c r="G59" s="53">
        <v>16464.33</v>
      </c>
      <c r="H59" s="41">
        <f t="shared" si="0"/>
        <v>-12491.670000000002</v>
      </c>
      <c r="I59" s="14">
        <v>2057.24</v>
      </c>
      <c r="J59" s="13">
        <f t="shared" si="1"/>
        <v>24686.879999999997</v>
      </c>
    </row>
    <row r="60" spans="1:10" ht="45">
      <c r="A60" s="19" t="s">
        <v>59</v>
      </c>
      <c r="B60" s="4">
        <v>34363.45</v>
      </c>
      <c r="C60" s="12">
        <f t="shared" si="2"/>
        <v>19366.690000000002</v>
      </c>
      <c r="D60" s="12">
        <f t="shared" si="3"/>
        <v>47421.31</v>
      </c>
      <c r="E60" s="24" t="s">
        <v>133</v>
      </c>
      <c r="F60" s="48">
        <v>6308.83</v>
      </c>
      <c r="G60" s="53">
        <v>42833.89</v>
      </c>
      <c r="H60" s="41">
        <f t="shared" si="0"/>
        <v>-36525.06</v>
      </c>
      <c r="I60" s="14">
        <v>2766.67</v>
      </c>
      <c r="J60" s="13">
        <f t="shared" si="1"/>
        <v>33200.04</v>
      </c>
    </row>
    <row r="61" spans="1:10" ht="12.75">
      <c r="A61" s="17" t="s">
        <v>60</v>
      </c>
      <c r="B61" s="4">
        <v>3272.94</v>
      </c>
      <c r="C61" s="12">
        <f t="shared" si="2"/>
        <v>1376.97</v>
      </c>
      <c r="D61" s="12">
        <f t="shared" si="3"/>
        <v>3886.5099999999998</v>
      </c>
      <c r="E61" s="25"/>
      <c r="F61" s="48">
        <v>763.4</v>
      </c>
      <c r="G61" s="56"/>
      <c r="H61" s="41">
        <f t="shared" si="0"/>
        <v>763.4</v>
      </c>
      <c r="I61" s="14">
        <v>196.71</v>
      </c>
      <c r="J61" s="13">
        <f t="shared" si="1"/>
        <v>2360.52</v>
      </c>
    </row>
    <row r="62" spans="1:10" ht="12.75">
      <c r="A62" s="17" t="s">
        <v>61</v>
      </c>
      <c r="B62" s="4">
        <v>5421.1</v>
      </c>
      <c r="C62" s="12">
        <f t="shared" si="2"/>
        <v>2161.81</v>
      </c>
      <c r="D62" s="12">
        <f t="shared" si="3"/>
        <v>-976.7600000000002</v>
      </c>
      <c r="E62" s="25"/>
      <c r="F62" s="48">
        <v>8559.67</v>
      </c>
      <c r="G62" s="56"/>
      <c r="H62" s="41">
        <f t="shared" si="0"/>
        <v>8559.67</v>
      </c>
      <c r="I62" s="14">
        <v>308.83</v>
      </c>
      <c r="J62" s="13">
        <f t="shared" si="1"/>
        <v>3705.96</v>
      </c>
    </row>
    <row r="63" spans="1:10" ht="12.75">
      <c r="A63" s="17" t="s">
        <v>62</v>
      </c>
      <c r="B63" s="4">
        <v>5421.09</v>
      </c>
      <c r="C63" s="12">
        <f t="shared" si="2"/>
        <v>2161.81</v>
      </c>
      <c r="D63" s="12">
        <f t="shared" si="3"/>
        <v>4346.5199999999995</v>
      </c>
      <c r="E63" s="27" t="s">
        <v>96</v>
      </c>
      <c r="F63" s="48">
        <v>3236.38</v>
      </c>
      <c r="G63" s="53">
        <v>1373.29</v>
      </c>
      <c r="H63" s="41">
        <f t="shared" si="0"/>
        <v>1863.0900000000001</v>
      </c>
      <c r="I63" s="14">
        <v>308.83</v>
      </c>
      <c r="J63" s="13">
        <f t="shared" si="1"/>
        <v>3705.96</v>
      </c>
    </row>
    <row r="64" spans="1:10" ht="12.75">
      <c r="A64" s="17" t="s">
        <v>63</v>
      </c>
      <c r="B64" s="4">
        <v>2720.88</v>
      </c>
      <c r="C64" s="12">
        <f>I64*3+K64*5</f>
        <v>0</v>
      </c>
      <c r="D64" s="12">
        <f t="shared" si="3"/>
        <v>-1893.4300000000003</v>
      </c>
      <c r="E64" s="25"/>
      <c r="F64" s="48">
        <v>4614.31</v>
      </c>
      <c r="G64" s="53">
        <v>689.73</v>
      </c>
      <c r="H64" s="41">
        <f t="shared" si="0"/>
        <v>3924.5800000000004</v>
      </c>
      <c r="I64" s="14"/>
      <c r="J64" s="13">
        <f t="shared" si="1"/>
        <v>0</v>
      </c>
    </row>
    <row r="65" spans="1:10" ht="12.75">
      <c r="A65" s="17" t="s">
        <v>64</v>
      </c>
      <c r="B65" s="4">
        <v>14218.23</v>
      </c>
      <c r="C65" s="12">
        <f t="shared" si="2"/>
        <v>5756.17</v>
      </c>
      <c r="D65" s="12">
        <f t="shared" si="3"/>
        <v>10412.270000000002</v>
      </c>
      <c r="E65" s="24" t="s">
        <v>134</v>
      </c>
      <c r="F65" s="48">
        <v>9562.13</v>
      </c>
      <c r="G65" s="53">
        <v>1937.87</v>
      </c>
      <c r="H65" s="41">
        <f t="shared" si="0"/>
        <v>7624.259999999999</v>
      </c>
      <c r="I65" s="14">
        <v>822.31</v>
      </c>
      <c r="J65" s="13">
        <f t="shared" si="1"/>
        <v>9867.72</v>
      </c>
    </row>
    <row r="66" spans="1:10" ht="33.75">
      <c r="A66" s="20" t="s">
        <v>65</v>
      </c>
      <c r="B66" s="4">
        <v>9047.21</v>
      </c>
      <c r="C66" s="12">
        <f t="shared" si="2"/>
        <v>14065.519999999999</v>
      </c>
      <c r="D66" s="12">
        <f t="shared" si="3"/>
        <v>34851.1</v>
      </c>
      <c r="E66" s="24" t="s">
        <v>135</v>
      </c>
      <c r="F66" s="48">
        <v>-11738.37</v>
      </c>
      <c r="G66" s="53">
        <v>38574.46</v>
      </c>
      <c r="H66" s="41">
        <f t="shared" si="0"/>
        <v>-50312.83</v>
      </c>
      <c r="I66" s="14">
        <v>2009.36</v>
      </c>
      <c r="J66" s="13">
        <f t="shared" si="1"/>
        <v>24112.32</v>
      </c>
    </row>
    <row r="67" spans="1:10" ht="33.75">
      <c r="A67" s="17" t="s">
        <v>66</v>
      </c>
      <c r="B67" s="4">
        <v>6667.72</v>
      </c>
      <c r="C67" s="12">
        <f t="shared" si="2"/>
        <v>14749.84</v>
      </c>
      <c r="D67" s="12">
        <f t="shared" si="3"/>
        <v>86675.05</v>
      </c>
      <c r="E67" s="24" t="s">
        <v>157</v>
      </c>
      <c r="F67" s="48">
        <v>-65257.49</v>
      </c>
      <c r="G67" s="53">
        <v>22002.89</v>
      </c>
      <c r="H67" s="41">
        <f t="shared" si="0"/>
        <v>-87260.38</v>
      </c>
      <c r="I67" s="14">
        <v>2107.12</v>
      </c>
      <c r="J67" s="13">
        <f t="shared" si="1"/>
        <v>25285.44</v>
      </c>
    </row>
    <row r="68" spans="1:10" ht="22.5">
      <c r="A68" s="17" t="s">
        <v>67</v>
      </c>
      <c r="B68" s="4">
        <v>90937.23</v>
      </c>
      <c r="C68" s="12">
        <f t="shared" si="2"/>
        <v>33358.36</v>
      </c>
      <c r="D68" s="12">
        <f t="shared" si="3"/>
        <v>9084.539999999994</v>
      </c>
      <c r="E68" s="24" t="s">
        <v>136</v>
      </c>
      <c r="F68" s="48">
        <v>115211.05</v>
      </c>
      <c r="G68" s="53">
        <v>15086.97</v>
      </c>
      <c r="H68" s="41">
        <f t="shared" si="0"/>
        <v>100124.08</v>
      </c>
      <c r="I68" s="14">
        <v>4765.48</v>
      </c>
      <c r="J68" s="13">
        <f t="shared" si="1"/>
        <v>57185.759999999995</v>
      </c>
    </row>
    <row r="69" spans="1:10" ht="12.75">
      <c r="A69" s="17" t="s">
        <v>68</v>
      </c>
      <c r="B69" s="4"/>
      <c r="C69" s="12">
        <f t="shared" si="2"/>
        <v>1706.53</v>
      </c>
      <c r="D69" s="12">
        <f t="shared" si="3"/>
        <v>-5050.52</v>
      </c>
      <c r="E69" s="25"/>
      <c r="F69" s="48">
        <v>6757.05</v>
      </c>
      <c r="G69" s="53">
        <v>443.18</v>
      </c>
      <c r="H69" s="41">
        <f t="shared" si="0"/>
        <v>6313.87</v>
      </c>
      <c r="I69" s="14">
        <v>243.79</v>
      </c>
      <c r="J69" s="13">
        <f t="shared" si="1"/>
        <v>2925.48</v>
      </c>
    </row>
    <row r="70" spans="1:10" ht="33.75">
      <c r="A70" s="17" t="s">
        <v>69</v>
      </c>
      <c r="B70" s="6">
        <v>18306.79</v>
      </c>
      <c r="C70" s="12">
        <f t="shared" si="2"/>
        <v>14785.259999999998</v>
      </c>
      <c r="D70" s="12">
        <f t="shared" si="3"/>
        <v>29312.120000000003</v>
      </c>
      <c r="E70" s="24" t="s">
        <v>137</v>
      </c>
      <c r="F70" s="48">
        <v>3779.93</v>
      </c>
      <c r="G70" s="53">
        <v>30642.98</v>
      </c>
      <c r="H70" s="41">
        <f t="shared" si="0"/>
        <v>-26863.05</v>
      </c>
      <c r="I70" s="14">
        <v>2112.18</v>
      </c>
      <c r="J70" s="13">
        <f t="shared" si="1"/>
        <v>25346.159999999996</v>
      </c>
    </row>
    <row r="71" spans="1:10" ht="12.75">
      <c r="A71" s="17"/>
      <c r="B71" s="5"/>
      <c r="C71" s="12">
        <f t="shared" si="2"/>
        <v>0</v>
      </c>
      <c r="D71" s="12">
        <f t="shared" si="3"/>
        <v>0</v>
      </c>
      <c r="E71" s="25"/>
      <c r="F71" s="48"/>
      <c r="G71" s="53"/>
      <c r="H71" s="41">
        <f aca="true" t="shared" si="4" ref="H71:H90">F71-G71</f>
        <v>0</v>
      </c>
      <c r="I71" s="14"/>
      <c r="J71" s="13">
        <f aca="true" t="shared" si="5" ref="J71:J90">12*I71</f>
        <v>0</v>
      </c>
    </row>
    <row r="72" spans="1:10" ht="22.5">
      <c r="A72" s="21" t="s">
        <v>70</v>
      </c>
      <c r="B72" s="11">
        <v>107697.16</v>
      </c>
      <c r="C72" s="12">
        <f t="shared" si="2"/>
        <v>34370.35</v>
      </c>
      <c r="D72" s="12">
        <f t="shared" si="3"/>
        <v>3524.5599999999977</v>
      </c>
      <c r="E72" s="24" t="s">
        <v>138</v>
      </c>
      <c r="F72" s="48">
        <v>138542.95</v>
      </c>
      <c r="G72" s="53">
        <v>41603.65</v>
      </c>
      <c r="H72" s="41">
        <f t="shared" si="4"/>
        <v>96939.30000000002</v>
      </c>
      <c r="I72" s="14">
        <v>4910.05</v>
      </c>
      <c r="J72" s="13">
        <f t="shared" si="5"/>
        <v>58920.600000000006</v>
      </c>
    </row>
    <row r="73" spans="1:10" ht="12.75">
      <c r="A73" s="22" t="s">
        <v>71</v>
      </c>
      <c r="B73" s="4">
        <v>27013.23</v>
      </c>
      <c r="C73" s="12">
        <f aca="true" t="shared" si="6" ref="C73:C90">I73*7+K73*5</f>
        <v>8304.38</v>
      </c>
      <c r="D73" s="12">
        <f aca="true" t="shared" si="7" ref="D73:D90">B73+C73-F73</f>
        <v>10999.95</v>
      </c>
      <c r="E73" s="24" t="s">
        <v>139</v>
      </c>
      <c r="F73" s="48">
        <v>24317.66</v>
      </c>
      <c r="G73" s="53">
        <v>5552.56</v>
      </c>
      <c r="H73" s="41">
        <f t="shared" si="4"/>
        <v>18765.1</v>
      </c>
      <c r="I73" s="14">
        <v>1186.34</v>
      </c>
      <c r="J73" s="13">
        <f t="shared" si="5"/>
        <v>14236.079999999998</v>
      </c>
    </row>
    <row r="74" spans="1:10" ht="45">
      <c r="A74" s="22" t="s">
        <v>72</v>
      </c>
      <c r="B74" s="4">
        <v>26451.47</v>
      </c>
      <c r="C74" s="12">
        <f t="shared" si="6"/>
        <v>13054.79</v>
      </c>
      <c r="D74" s="12">
        <f t="shared" si="7"/>
        <v>17174.29</v>
      </c>
      <c r="E74" s="24" t="s">
        <v>140</v>
      </c>
      <c r="F74" s="48">
        <v>22331.97</v>
      </c>
      <c r="G74" s="53">
        <v>36057.31</v>
      </c>
      <c r="H74" s="41">
        <f t="shared" si="4"/>
        <v>-13725.339999999997</v>
      </c>
      <c r="I74" s="14">
        <v>1864.97</v>
      </c>
      <c r="J74" s="13">
        <f t="shared" si="5"/>
        <v>22379.64</v>
      </c>
    </row>
    <row r="75" spans="1:10" ht="33.75">
      <c r="A75" s="21" t="s">
        <v>73</v>
      </c>
      <c r="B75" s="11">
        <v>251501.35</v>
      </c>
      <c r="C75" s="12">
        <f t="shared" si="6"/>
        <v>92746.43</v>
      </c>
      <c r="D75" s="12">
        <f t="shared" si="7"/>
        <v>6248.010000000009</v>
      </c>
      <c r="E75" s="24" t="s">
        <v>141</v>
      </c>
      <c r="F75" s="48">
        <v>337999.77</v>
      </c>
      <c r="G75" s="53">
        <v>172682.8</v>
      </c>
      <c r="H75" s="41">
        <f t="shared" si="4"/>
        <v>165316.97000000003</v>
      </c>
      <c r="I75" s="14">
        <v>13249.49</v>
      </c>
      <c r="J75" s="13">
        <f t="shared" si="5"/>
        <v>158993.88</v>
      </c>
    </row>
    <row r="76" spans="1:10" ht="22.5">
      <c r="A76" s="22" t="s">
        <v>4</v>
      </c>
      <c r="B76" s="4">
        <v>70421.46</v>
      </c>
      <c r="C76" s="12">
        <f t="shared" si="6"/>
        <v>21157.08</v>
      </c>
      <c r="D76" s="12">
        <f t="shared" si="7"/>
        <v>16696.84000000001</v>
      </c>
      <c r="E76" s="24" t="s">
        <v>142</v>
      </c>
      <c r="F76" s="48">
        <v>74881.7</v>
      </c>
      <c r="G76" s="53">
        <v>10891.3</v>
      </c>
      <c r="H76" s="41">
        <f t="shared" si="4"/>
        <v>63990.399999999994</v>
      </c>
      <c r="I76" s="14">
        <v>3022.44</v>
      </c>
      <c r="J76" s="13">
        <f t="shared" si="5"/>
        <v>36269.28</v>
      </c>
    </row>
    <row r="77" spans="1:10" ht="22.5">
      <c r="A77" s="22" t="s">
        <v>3</v>
      </c>
      <c r="B77" s="4">
        <v>76555.89</v>
      </c>
      <c r="C77" s="12">
        <f t="shared" si="6"/>
        <v>33859.28</v>
      </c>
      <c r="D77" s="12">
        <f t="shared" si="7"/>
        <v>17685.690000000002</v>
      </c>
      <c r="E77" s="24" t="s">
        <v>143</v>
      </c>
      <c r="F77" s="48">
        <v>92729.48</v>
      </c>
      <c r="G77" s="53">
        <v>15618.66</v>
      </c>
      <c r="H77" s="41">
        <f t="shared" si="4"/>
        <v>77110.81999999999</v>
      </c>
      <c r="I77" s="14">
        <v>4837.04</v>
      </c>
      <c r="J77" s="13">
        <f t="shared" si="5"/>
        <v>58044.479999999996</v>
      </c>
    </row>
    <row r="78" spans="1:10" ht="33.75">
      <c r="A78" s="21" t="s">
        <v>74</v>
      </c>
      <c r="B78" s="4">
        <v>44480.84</v>
      </c>
      <c r="C78" s="12">
        <f t="shared" si="6"/>
        <v>19718.37</v>
      </c>
      <c r="D78" s="12">
        <f t="shared" si="7"/>
        <v>19074.249999999993</v>
      </c>
      <c r="E78" s="24" t="s">
        <v>144</v>
      </c>
      <c r="F78" s="48">
        <v>45124.96</v>
      </c>
      <c r="G78" s="53">
        <v>9261.83</v>
      </c>
      <c r="H78" s="41">
        <f t="shared" si="4"/>
        <v>35863.13</v>
      </c>
      <c r="I78" s="14">
        <v>2816.91</v>
      </c>
      <c r="J78" s="13">
        <f t="shared" si="5"/>
        <v>33802.92</v>
      </c>
    </row>
    <row r="79" spans="1:10" ht="33.75">
      <c r="A79" s="21" t="s">
        <v>75</v>
      </c>
      <c r="B79" s="4">
        <v>34450.9</v>
      </c>
      <c r="C79" s="12">
        <f t="shared" si="6"/>
        <v>25062.8</v>
      </c>
      <c r="D79" s="12">
        <f t="shared" si="7"/>
        <v>4343.529999999999</v>
      </c>
      <c r="E79" s="24" t="s">
        <v>145</v>
      </c>
      <c r="F79" s="48">
        <v>55170.17</v>
      </c>
      <c r="G79" s="53">
        <v>40814.5</v>
      </c>
      <c r="H79" s="41">
        <f t="shared" si="4"/>
        <v>14355.669999999998</v>
      </c>
      <c r="I79" s="14">
        <v>3580.4</v>
      </c>
      <c r="J79" s="13">
        <f t="shared" si="5"/>
        <v>42964.8</v>
      </c>
    </row>
    <row r="80" spans="1:10" ht="12.75">
      <c r="A80" s="21" t="s">
        <v>76</v>
      </c>
      <c r="B80" s="4">
        <v>62288.82</v>
      </c>
      <c r="C80" s="12">
        <f t="shared" si="6"/>
        <v>24260.18</v>
      </c>
      <c r="D80" s="12">
        <f t="shared" si="7"/>
        <v>-4089.6100000000006</v>
      </c>
      <c r="E80" s="27" t="s">
        <v>120</v>
      </c>
      <c r="F80" s="48">
        <v>90638.61</v>
      </c>
      <c r="G80" s="53">
        <v>29839.48</v>
      </c>
      <c r="H80" s="41">
        <f t="shared" si="4"/>
        <v>60799.130000000005</v>
      </c>
      <c r="I80" s="14">
        <v>3465.74</v>
      </c>
      <c r="J80" s="13">
        <f t="shared" si="5"/>
        <v>41588.88</v>
      </c>
    </row>
    <row r="81" spans="1:10" ht="22.5">
      <c r="A81" s="21" t="s">
        <v>77</v>
      </c>
      <c r="B81" s="4">
        <v>57281.95</v>
      </c>
      <c r="C81" s="12">
        <f t="shared" si="6"/>
        <v>19463.57</v>
      </c>
      <c r="D81" s="12">
        <f t="shared" si="7"/>
        <v>13025.439999999988</v>
      </c>
      <c r="E81" s="27" t="s">
        <v>146</v>
      </c>
      <c r="F81" s="48">
        <v>63720.08</v>
      </c>
      <c r="G81" s="53">
        <v>17788.01</v>
      </c>
      <c r="H81" s="41">
        <f t="shared" si="4"/>
        <v>45932.07000000001</v>
      </c>
      <c r="I81" s="14">
        <v>2780.51</v>
      </c>
      <c r="J81" s="13">
        <f t="shared" si="5"/>
        <v>33366.12</v>
      </c>
    </row>
    <row r="82" spans="1:10" ht="33.75">
      <c r="A82" s="21" t="s">
        <v>78</v>
      </c>
      <c r="B82" s="4">
        <v>59654.43</v>
      </c>
      <c r="C82" s="12">
        <f t="shared" si="6"/>
        <v>19871.25</v>
      </c>
      <c r="D82" s="12">
        <f t="shared" si="7"/>
        <v>-182.5100000000093</v>
      </c>
      <c r="E82" s="24" t="s">
        <v>147</v>
      </c>
      <c r="F82" s="48">
        <v>79708.19</v>
      </c>
      <c r="G82" s="53">
        <v>10830.17</v>
      </c>
      <c r="H82" s="41">
        <f t="shared" si="4"/>
        <v>68878.02</v>
      </c>
      <c r="I82" s="14">
        <v>2838.75</v>
      </c>
      <c r="J82" s="13">
        <f t="shared" si="5"/>
        <v>34065</v>
      </c>
    </row>
    <row r="83" spans="1:10" ht="45">
      <c r="A83" s="21" t="s">
        <v>79</v>
      </c>
      <c r="B83" s="4">
        <v>24773.91</v>
      </c>
      <c r="C83" s="12">
        <f t="shared" si="6"/>
        <v>18947.600000000002</v>
      </c>
      <c r="D83" s="12">
        <f t="shared" si="7"/>
        <v>16611.910000000003</v>
      </c>
      <c r="E83" s="24" t="s">
        <v>148</v>
      </c>
      <c r="F83" s="48">
        <v>27109.6</v>
      </c>
      <c r="G83" s="53">
        <v>40560.67</v>
      </c>
      <c r="H83" s="41">
        <f t="shared" si="4"/>
        <v>-13451.07</v>
      </c>
      <c r="I83" s="14">
        <v>2706.8</v>
      </c>
      <c r="J83" s="13">
        <f t="shared" si="5"/>
        <v>32481.600000000002</v>
      </c>
    </row>
    <row r="84" spans="1:10" ht="33.75">
      <c r="A84" s="21" t="s">
        <v>2</v>
      </c>
      <c r="B84" s="4">
        <v>3154.43</v>
      </c>
      <c r="C84" s="12">
        <f t="shared" si="6"/>
        <v>6292.93</v>
      </c>
      <c r="D84" s="12">
        <f t="shared" si="7"/>
        <v>83311.45</v>
      </c>
      <c r="E84" s="24" t="s">
        <v>149</v>
      </c>
      <c r="F84" s="48">
        <v>-73864.09</v>
      </c>
      <c r="G84" s="53">
        <v>15675.43</v>
      </c>
      <c r="H84" s="41">
        <f t="shared" si="4"/>
        <v>-89539.51999999999</v>
      </c>
      <c r="I84" s="14">
        <v>898.99</v>
      </c>
      <c r="J84" s="13">
        <f t="shared" si="5"/>
        <v>10787.880000000001</v>
      </c>
    </row>
    <row r="85" spans="1:10" ht="12.75">
      <c r="A85" s="17"/>
      <c r="B85" s="5"/>
      <c r="C85" s="12">
        <f t="shared" si="6"/>
        <v>0</v>
      </c>
      <c r="D85" s="12">
        <f t="shared" si="7"/>
        <v>0</v>
      </c>
      <c r="E85" s="25"/>
      <c r="F85" s="48"/>
      <c r="G85" s="53"/>
      <c r="H85" s="41">
        <f t="shared" si="4"/>
        <v>0</v>
      </c>
      <c r="I85" s="14"/>
      <c r="J85" s="13">
        <f t="shared" si="5"/>
        <v>0</v>
      </c>
    </row>
    <row r="86" spans="1:10" ht="45">
      <c r="A86" s="21" t="s">
        <v>80</v>
      </c>
      <c r="B86" s="4">
        <v>64139.64</v>
      </c>
      <c r="C86" s="12">
        <f t="shared" si="6"/>
        <v>33173.420000000006</v>
      </c>
      <c r="D86" s="12">
        <f t="shared" si="7"/>
        <v>63930.2</v>
      </c>
      <c r="E86" s="24" t="s">
        <v>150</v>
      </c>
      <c r="F86" s="48">
        <v>33382.86</v>
      </c>
      <c r="G86" s="53">
        <v>70610.61</v>
      </c>
      <c r="H86" s="41">
        <f t="shared" si="4"/>
        <v>-37227.75</v>
      </c>
      <c r="I86" s="14">
        <v>4739.06</v>
      </c>
      <c r="J86" s="13">
        <f t="shared" si="5"/>
        <v>56868.72</v>
      </c>
    </row>
    <row r="87" spans="1:10" ht="12.75">
      <c r="A87" s="17" t="s">
        <v>81</v>
      </c>
      <c r="B87" s="4">
        <v>7953.86</v>
      </c>
      <c r="C87" s="12">
        <f t="shared" si="6"/>
        <v>3167.5</v>
      </c>
      <c r="D87" s="12">
        <f t="shared" si="7"/>
        <v>1088.2900000000009</v>
      </c>
      <c r="E87" s="32" t="s">
        <v>151</v>
      </c>
      <c r="F87" s="48">
        <v>10033.07</v>
      </c>
      <c r="G87" s="53">
        <v>1995.65</v>
      </c>
      <c r="H87" s="41">
        <f t="shared" si="4"/>
        <v>8037.42</v>
      </c>
      <c r="I87" s="14">
        <v>452.5</v>
      </c>
      <c r="J87" s="13">
        <f t="shared" si="5"/>
        <v>5430</v>
      </c>
    </row>
    <row r="88" spans="1:10" ht="12.75">
      <c r="A88" s="17" t="s">
        <v>82</v>
      </c>
      <c r="B88" s="4">
        <v>2973.98</v>
      </c>
      <c r="C88" s="12">
        <f t="shared" si="6"/>
        <v>1182.86</v>
      </c>
      <c r="D88" s="12">
        <f t="shared" si="7"/>
        <v>-535.54</v>
      </c>
      <c r="E88" s="25"/>
      <c r="F88" s="48">
        <v>4692.38</v>
      </c>
      <c r="G88" s="53">
        <v>1386.04</v>
      </c>
      <c r="H88" s="41">
        <f t="shared" si="4"/>
        <v>3306.34</v>
      </c>
      <c r="I88" s="14">
        <v>168.98</v>
      </c>
      <c r="J88" s="13">
        <f t="shared" si="5"/>
        <v>2027.7599999999998</v>
      </c>
    </row>
    <row r="89" spans="1:10" ht="12.75">
      <c r="A89" s="17" t="s">
        <v>83</v>
      </c>
      <c r="B89" s="4">
        <v>2596</v>
      </c>
      <c r="C89" s="12">
        <f t="shared" si="6"/>
        <v>1032.5</v>
      </c>
      <c r="D89" s="12">
        <f t="shared" si="7"/>
        <v>3933.74</v>
      </c>
      <c r="E89" s="24" t="s">
        <v>92</v>
      </c>
      <c r="F89" s="48">
        <v>-305.24</v>
      </c>
      <c r="G89" s="53">
        <v>440.91</v>
      </c>
      <c r="H89" s="41">
        <f t="shared" si="4"/>
        <v>-746.1500000000001</v>
      </c>
      <c r="I89" s="14">
        <v>147.5</v>
      </c>
      <c r="J89" s="13">
        <f t="shared" si="5"/>
        <v>1770</v>
      </c>
    </row>
    <row r="90" spans="1:10" ht="12.75">
      <c r="A90" s="8" t="s">
        <v>84</v>
      </c>
      <c r="B90" s="9">
        <v>7908.46</v>
      </c>
      <c r="C90" s="12">
        <f t="shared" si="6"/>
        <v>3145.3799999999997</v>
      </c>
      <c r="D90" s="12">
        <f t="shared" si="7"/>
        <v>2059.7999999999993</v>
      </c>
      <c r="E90" s="24" t="s">
        <v>152</v>
      </c>
      <c r="F90" s="48">
        <v>8994.04</v>
      </c>
      <c r="G90" s="53">
        <v>12239.99</v>
      </c>
      <c r="H90" s="41">
        <f t="shared" si="4"/>
        <v>-3245.949999999999</v>
      </c>
      <c r="I90" s="14">
        <v>449.34</v>
      </c>
      <c r="J90" s="13">
        <f t="shared" si="5"/>
        <v>5392.08</v>
      </c>
    </row>
    <row r="91" spans="1:10" ht="13.5" thickBot="1">
      <c r="A91" s="33"/>
      <c r="B91" s="34"/>
      <c r="C91" s="34"/>
      <c r="D91" s="34"/>
      <c r="E91" s="35"/>
      <c r="F91" s="49"/>
      <c r="G91" s="54"/>
      <c r="H91" s="42"/>
      <c r="I91" s="15"/>
      <c r="J91" s="1"/>
    </row>
    <row r="92" spans="1:10" ht="13.5" thickBot="1">
      <c r="A92" s="36" t="s">
        <v>85</v>
      </c>
      <c r="B92" s="37">
        <f aca="true" t="shared" si="8" ref="B92:J92">SUM(B6:B91)</f>
        <v>1863715.5999999992</v>
      </c>
      <c r="C92" s="37">
        <f t="shared" si="8"/>
        <v>1093648.2300000004</v>
      </c>
      <c r="D92" s="37">
        <f t="shared" si="8"/>
        <v>1452446.97</v>
      </c>
      <c r="E92" s="38"/>
      <c r="F92" s="50">
        <f t="shared" si="8"/>
        <v>1504916.86</v>
      </c>
      <c r="G92" s="50">
        <f t="shared" si="8"/>
        <v>1546376.6099999999</v>
      </c>
      <c r="H92" s="44">
        <f t="shared" si="8"/>
        <v>-41459.74999999989</v>
      </c>
      <c r="I92" s="16">
        <f t="shared" si="8"/>
        <v>156497.08999999997</v>
      </c>
      <c r="J92" s="10">
        <f t="shared" si="8"/>
        <v>1877965.08</v>
      </c>
    </row>
    <row r="93" spans="6:8" ht="12.75">
      <c r="F93" s="39"/>
      <c r="G93" s="39"/>
      <c r="H93" s="39"/>
    </row>
    <row r="94" spans="5:8" ht="12.75">
      <c r="E94" s="45"/>
      <c r="F94" s="51"/>
      <c r="G94" s="43"/>
      <c r="H94" s="43"/>
    </row>
    <row r="95" spans="6:8" ht="12.75">
      <c r="F95" s="43"/>
      <c r="G95" s="43"/>
      <c r="H95" s="43"/>
    </row>
    <row r="96" spans="6:8" ht="12.75">
      <c r="F96" s="39"/>
      <c r="G96" s="39"/>
      <c r="H96" s="39"/>
    </row>
    <row r="97" spans="1:8" ht="12.75">
      <c r="A97" s="7"/>
      <c r="F97" s="39"/>
      <c r="G97" s="39"/>
      <c r="H97" s="39"/>
    </row>
    <row r="98" spans="6:8" ht="12.75">
      <c r="F98" s="39"/>
      <c r="G98" s="39"/>
      <c r="H98" s="39"/>
    </row>
    <row r="99" spans="6:8" ht="12.75">
      <c r="F99" s="39"/>
      <c r="G99" s="39"/>
      <c r="H99" s="39"/>
    </row>
  </sheetData>
  <mergeCells count="12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Users</cp:lastModifiedBy>
  <cp:lastPrinted>2012-05-05T08:44:47Z</cp:lastPrinted>
  <dcterms:created xsi:type="dcterms:W3CDTF">1996-10-08T23:32:33Z</dcterms:created>
  <dcterms:modified xsi:type="dcterms:W3CDTF">2012-06-04T10:13:17Z</dcterms:modified>
  <cp:category/>
  <cp:version/>
  <cp:contentType/>
  <cp:contentStatus/>
</cp:coreProperties>
</file>